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01-研究生日常管理\01-研究生评优评奖\学业奖学金\2023-2024学年\公示附件\"/>
    </mc:Choice>
  </mc:AlternateContent>
  <xr:revisionPtr revIDLastSave="0" documentId="13_ncr:1_{9F44D95A-EEC3-42D9-947D-8EDF013DDC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机械&amp;机械工程" sheetId="1" r:id="rId1"/>
    <sheet name="航空宇航科学与技术" sheetId="2" r:id="rId2"/>
    <sheet name="材料加工工程" sheetId="3" r:id="rId3"/>
    <sheet name="材料与化工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" l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J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K38" i="2"/>
  <c r="I38" i="2"/>
  <c r="I37" i="2"/>
  <c r="K37" i="2" s="1"/>
  <c r="I36" i="2"/>
  <c r="K36" i="2" s="1"/>
  <c r="I35" i="2"/>
  <c r="K35" i="2" s="1"/>
  <c r="I34" i="2"/>
  <c r="K34" i="2" s="1"/>
  <c r="K33" i="2"/>
  <c r="I33" i="2"/>
  <c r="I32" i="2"/>
  <c r="K32" i="2" s="1"/>
  <c r="I31" i="2"/>
  <c r="K31" i="2" s="1"/>
  <c r="K30" i="2"/>
  <c r="I30" i="2"/>
  <c r="I29" i="2"/>
  <c r="K29" i="2" s="1"/>
  <c r="I28" i="2"/>
  <c r="K28" i="2" s="1"/>
  <c r="I27" i="2"/>
  <c r="K27" i="2" s="1"/>
  <c r="I26" i="2"/>
  <c r="K26" i="2" s="1"/>
  <c r="K25" i="2"/>
  <c r="I25" i="2"/>
  <c r="I24" i="2"/>
  <c r="K24" i="2" s="1"/>
  <c r="I23" i="2"/>
  <c r="K23" i="2" s="1"/>
  <c r="K22" i="2"/>
  <c r="I22" i="2"/>
  <c r="I21" i="2"/>
  <c r="K21" i="2" s="1"/>
  <c r="I20" i="2"/>
  <c r="K20" i="2" s="1"/>
  <c r="I19" i="2"/>
  <c r="K19" i="2" s="1"/>
  <c r="I18" i="2"/>
  <c r="K18" i="2" s="1"/>
  <c r="K17" i="2"/>
  <c r="I17" i="2"/>
  <c r="I16" i="2"/>
  <c r="K16" i="2" s="1"/>
  <c r="I15" i="2"/>
  <c r="K15" i="2" s="1"/>
  <c r="K14" i="2"/>
  <c r="I14" i="2"/>
  <c r="I13" i="2"/>
  <c r="K13" i="2" s="1"/>
  <c r="I12" i="2"/>
  <c r="K12" i="2" s="1"/>
  <c r="I11" i="2"/>
  <c r="K11" i="2" s="1"/>
  <c r="I10" i="2"/>
  <c r="K10" i="2" s="1"/>
  <c r="K9" i="2"/>
  <c r="I9" i="2"/>
  <c r="K8" i="2"/>
  <c r="I7" i="2"/>
  <c r="K7" i="2" s="1"/>
  <c r="I6" i="2"/>
  <c r="K6" i="2" s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J35" i="1"/>
  <c r="I35" i="1"/>
  <c r="K34" i="1"/>
  <c r="I34" i="1"/>
  <c r="K33" i="1"/>
  <c r="I33" i="1"/>
  <c r="K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K15" i="1"/>
  <c r="I15" i="1"/>
  <c r="K14" i="1"/>
  <c r="K13" i="1"/>
  <c r="I13" i="1"/>
  <c r="K12" i="1"/>
  <c r="K11" i="1"/>
  <c r="K10" i="1"/>
  <c r="I10" i="1"/>
  <c r="K9" i="1"/>
  <c r="K8" i="1"/>
  <c r="I8" i="1"/>
  <c r="K7" i="1"/>
  <c r="I7" i="1"/>
  <c r="K6" i="1"/>
</calcChain>
</file>

<file path=xl/sharedStrings.xml><?xml version="1.0" encoding="utf-8"?>
<sst xmlns="http://schemas.openxmlformats.org/spreadsheetml/2006/main" count="613" uniqueCount="369">
  <si>
    <t>航制220301班研究生学业奖学金评分明细表（研二用）</t>
  </si>
  <si>
    <t>学院盖章：</t>
  </si>
  <si>
    <t>学号</t>
  </si>
  <si>
    <t>姓名</t>
  </si>
  <si>
    <t>思想道德品质表现A1(30%)</t>
  </si>
  <si>
    <t>课程成绩A2(70%)</t>
  </si>
  <si>
    <t>综合得分A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</si>
  <si>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</si>
  <si>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</si>
  <si>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</si>
  <si>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</si>
  <si>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</si>
  <si>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</si>
  <si>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 xml:space="preserve">服务与奉献社会加分 </t>
  </si>
  <si>
    <t>得分</t>
  </si>
  <si>
    <t>2203080200004</t>
  </si>
  <si>
    <t>江伟鹏</t>
  </si>
  <si>
    <t>1.5</t>
  </si>
  <si>
    <t>一等</t>
  </si>
  <si>
    <t>2203085500006</t>
  </si>
  <si>
    <t>李艳芳</t>
  </si>
  <si>
    <t>2203085500002</t>
  </si>
  <si>
    <t>胡明芳</t>
  </si>
  <si>
    <t>2203085500061</t>
  </si>
  <si>
    <t>汪增强</t>
  </si>
  <si>
    <t>2203085500001</t>
  </si>
  <si>
    <t>蒋英吉</t>
  </si>
  <si>
    <t>2203085500067</t>
  </si>
  <si>
    <t>熊志</t>
  </si>
  <si>
    <t>2203085500019</t>
  </si>
  <si>
    <t>傅德曹</t>
  </si>
  <si>
    <t>2203085500075</t>
  </si>
  <si>
    <t>黄佳平</t>
  </si>
  <si>
    <t>2203085500080</t>
  </si>
  <si>
    <t>周潼</t>
  </si>
  <si>
    <t>2203085500016</t>
  </si>
  <si>
    <t>严杰</t>
  </si>
  <si>
    <t>2203085500087</t>
  </si>
  <si>
    <t>王帅</t>
  </si>
  <si>
    <t>二等</t>
  </si>
  <si>
    <t>2203085500012</t>
  </si>
  <si>
    <t>何思鹏</t>
  </si>
  <si>
    <t>2203085500017</t>
  </si>
  <si>
    <t>陈祥俊</t>
  </si>
  <si>
    <t>2203085500042</t>
  </si>
  <si>
    <t>魏取龙</t>
  </si>
  <si>
    <t>2203080200007</t>
  </si>
  <si>
    <t>杨佩林</t>
  </si>
  <si>
    <t>2203085500050</t>
  </si>
  <si>
    <t>吴志晨</t>
  </si>
  <si>
    <t>2203085500058</t>
  </si>
  <si>
    <t>郑少和</t>
  </si>
  <si>
    <t>2203085500049</t>
  </si>
  <si>
    <t>龚远舟</t>
  </si>
  <si>
    <t>2203085500088</t>
  </si>
  <si>
    <t>赖今文</t>
  </si>
  <si>
    <t>2203080200008</t>
  </si>
  <si>
    <t>鲁志</t>
  </si>
  <si>
    <t>2203085500011</t>
  </si>
  <si>
    <t>陈秀杰</t>
  </si>
  <si>
    <t>2203080200005</t>
  </si>
  <si>
    <t>张惠柯</t>
  </si>
  <si>
    <t>2203085500025</t>
  </si>
  <si>
    <t>王海涛</t>
  </si>
  <si>
    <t>2203085500026</t>
  </si>
  <si>
    <t>洪东明</t>
  </si>
  <si>
    <t>2203085500057</t>
  </si>
  <si>
    <t>邓远婷</t>
  </si>
  <si>
    <t>2203085500021</t>
  </si>
  <si>
    <t>曹龙昊</t>
  </si>
  <si>
    <t>2203085500028</t>
  </si>
  <si>
    <t>樊奕辉</t>
  </si>
  <si>
    <t>2203085500039</t>
  </si>
  <si>
    <t>江华坚</t>
  </si>
  <si>
    <t>2203085500003</t>
  </si>
  <si>
    <t>冯殿远</t>
  </si>
  <si>
    <t>2103080200015</t>
  </si>
  <si>
    <t>陈贝</t>
  </si>
  <si>
    <t>2203085500040</t>
  </si>
  <si>
    <t>黄玉鹏</t>
  </si>
  <si>
    <t>2203085500018</t>
  </si>
  <si>
    <t>宋宜薯</t>
  </si>
  <si>
    <t>2203085500064</t>
  </si>
  <si>
    <t>于春鑫</t>
  </si>
  <si>
    <t>2203085500052</t>
  </si>
  <si>
    <t>周加武</t>
  </si>
  <si>
    <t>2203080200002</t>
  </si>
  <si>
    <t>陈志洋</t>
  </si>
  <si>
    <t>2203085500013</t>
  </si>
  <si>
    <t>吕浩男</t>
  </si>
  <si>
    <t>2203085500069</t>
  </si>
  <si>
    <t>何生财</t>
  </si>
  <si>
    <t>2203085500041</t>
  </si>
  <si>
    <t>崔峰</t>
  </si>
  <si>
    <t>2203085500032</t>
  </si>
  <si>
    <t>陈长锐</t>
  </si>
  <si>
    <t>2203085500030</t>
  </si>
  <si>
    <t>李咸威</t>
  </si>
  <si>
    <t>2203080200001</t>
  </si>
  <si>
    <t>张弛</t>
  </si>
  <si>
    <t>2203085500004</t>
  </si>
  <si>
    <t>左名君</t>
  </si>
  <si>
    <t>2203085500009</t>
  </si>
  <si>
    <t>黄文波</t>
  </si>
  <si>
    <t>2203085500022</t>
  </si>
  <si>
    <t>李佳俊</t>
  </si>
  <si>
    <t>2203085500063</t>
  </si>
  <si>
    <t>朱琳</t>
  </si>
  <si>
    <t>2203080200003</t>
  </si>
  <si>
    <t>张志超</t>
  </si>
  <si>
    <t>2203085500082</t>
  </si>
  <si>
    <t>范炼海</t>
  </si>
  <si>
    <t>2203085500048</t>
  </si>
  <si>
    <t>陈安祺</t>
  </si>
  <si>
    <t>2203085500079</t>
  </si>
  <si>
    <t>魏幸康</t>
  </si>
  <si>
    <t>2203085500085</t>
  </si>
  <si>
    <t>王勇梁</t>
  </si>
  <si>
    <t>2203085500068</t>
  </si>
  <si>
    <t>徐智聪</t>
  </si>
  <si>
    <t>2203085500014</t>
  </si>
  <si>
    <t>郑丰洲</t>
  </si>
  <si>
    <t>2203085500053</t>
  </si>
  <si>
    <t>韩文博</t>
  </si>
  <si>
    <t>2203085500045</t>
  </si>
  <si>
    <t>逄淑晖</t>
  </si>
  <si>
    <t>2203085500074</t>
  </si>
  <si>
    <t>呼树增</t>
  </si>
  <si>
    <t>2203085500010</t>
  </si>
  <si>
    <t>刘杰松</t>
  </si>
  <si>
    <t>2203085500023</t>
  </si>
  <si>
    <t>胡耀政</t>
  </si>
  <si>
    <t>2203085500081</t>
  </si>
  <si>
    <t>刘少鹏</t>
  </si>
  <si>
    <t>2203085500071</t>
  </si>
  <si>
    <t>许康平</t>
  </si>
  <si>
    <t>2203085500027</t>
  </si>
  <si>
    <t>高洲清</t>
  </si>
  <si>
    <t>三等</t>
  </si>
  <si>
    <t>2203085500038</t>
  </si>
  <si>
    <t>丁智超</t>
  </si>
  <si>
    <t>2203085500044</t>
  </si>
  <si>
    <t>杨洋</t>
  </si>
  <si>
    <t>2203085500055</t>
  </si>
  <si>
    <t>金毛毛</t>
  </si>
  <si>
    <t>2203085500090</t>
  </si>
  <si>
    <t>秦文洲</t>
  </si>
  <si>
    <t>2203085500083</t>
  </si>
  <si>
    <t>尧镇炜</t>
  </si>
  <si>
    <t>22030855000299</t>
  </si>
  <si>
    <t>李松涛</t>
  </si>
  <si>
    <t>2203085500031</t>
  </si>
  <si>
    <t>刘琼胜</t>
  </si>
  <si>
    <t>2203085500054</t>
  </si>
  <si>
    <t>崔梦凯</t>
  </si>
  <si>
    <t>2203085500036</t>
  </si>
  <si>
    <t>詹剑峰</t>
  </si>
  <si>
    <t>2203085500035</t>
  </si>
  <si>
    <t>余超</t>
  </si>
  <si>
    <t>2203085500034</t>
  </si>
  <si>
    <t>张俊峰</t>
  </si>
  <si>
    <t>2203085500076</t>
  </si>
  <si>
    <t>吴烨斌</t>
  </si>
  <si>
    <t>2203085500024</t>
  </si>
  <si>
    <t>袁文龙</t>
  </si>
  <si>
    <t>2203085500005</t>
  </si>
  <si>
    <t>陆伟豪</t>
  </si>
  <si>
    <t>2203085500008</t>
  </si>
  <si>
    <t>朱怡博</t>
  </si>
  <si>
    <t>2203085500060</t>
  </si>
  <si>
    <t>虞玲</t>
  </si>
  <si>
    <t>2203085500078</t>
  </si>
  <si>
    <t>徐胜辉</t>
  </si>
  <si>
    <t>2203085500077</t>
  </si>
  <si>
    <t>王骏</t>
  </si>
  <si>
    <t>2203085500073</t>
  </si>
  <si>
    <t>杨政文</t>
  </si>
  <si>
    <t>2203085500066</t>
  </si>
  <si>
    <t>宛润豪</t>
  </si>
  <si>
    <t>2203080200006</t>
  </si>
  <si>
    <t>胡志鹏</t>
  </si>
  <si>
    <t>2203085500059</t>
  </si>
  <si>
    <t>陈正</t>
  </si>
  <si>
    <t>2203085500072</t>
  </si>
  <si>
    <t>张有为</t>
  </si>
  <si>
    <t>2203085500043</t>
  </si>
  <si>
    <t>田沅</t>
  </si>
  <si>
    <t>2203085500084</t>
  </si>
  <si>
    <t>郑子宁</t>
  </si>
  <si>
    <t>2203085500033</t>
  </si>
  <si>
    <t>陆一鸣</t>
  </si>
  <si>
    <t>2203085500020</t>
  </si>
  <si>
    <t>张祥繁</t>
  </si>
  <si>
    <t>2203085500051</t>
  </si>
  <si>
    <t>聂佳伟</t>
  </si>
  <si>
    <t>2203085500089</t>
  </si>
  <si>
    <t>李可昊</t>
  </si>
  <si>
    <t>2203085500065</t>
  </si>
  <si>
    <t>章钰辉</t>
  </si>
  <si>
    <t>2203085500070</t>
  </si>
  <si>
    <t>熊志皓</t>
  </si>
  <si>
    <t>2203085500056</t>
  </si>
  <si>
    <t>彭正</t>
  </si>
  <si>
    <t>2203085500047</t>
  </si>
  <si>
    <t>陈新阳</t>
  </si>
  <si>
    <t>2203085500015</t>
  </si>
  <si>
    <t>曾庆宏</t>
  </si>
  <si>
    <t>2203085500046</t>
  </si>
  <si>
    <t>周兰民</t>
  </si>
  <si>
    <t>2203085500037</t>
  </si>
  <si>
    <t>邓云刚</t>
  </si>
  <si>
    <t>2203085500086</t>
  </si>
  <si>
    <t>黄乐亨</t>
  </si>
  <si>
    <t>2203085500062</t>
  </si>
  <si>
    <t>杨浩</t>
  </si>
  <si>
    <t>2203085500007</t>
  </si>
  <si>
    <t>王崇奕</t>
  </si>
  <si>
    <t>南昌航空大学研究生学业奖学金评分明细表（研二用）</t>
  </si>
  <si>
    <t>徐纳</t>
  </si>
  <si>
    <t>一等奖</t>
  </si>
  <si>
    <t>彭倩群</t>
  </si>
  <si>
    <t>岳磊</t>
  </si>
  <si>
    <t>张鑫媛</t>
  </si>
  <si>
    <t>二等奖</t>
  </si>
  <si>
    <t>王志鑫</t>
  </si>
  <si>
    <t>叶钫</t>
  </si>
  <si>
    <t>姜耀</t>
  </si>
  <si>
    <t>余新宇</t>
  </si>
  <si>
    <t>朱龙</t>
  </si>
  <si>
    <t>崔伟</t>
  </si>
  <si>
    <t>郑华</t>
  </si>
  <si>
    <t>陈嘉鑫</t>
  </si>
  <si>
    <t>刘云程</t>
  </si>
  <si>
    <t>邹紫轩</t>
  </si>
  <si>
    <t>程冬晴</t>
  </si>
  <si>
    <t>曾冬明</t>
  </si>
  <si>
    <t>侯睿</t>
  </si>
  <si>
    <t>黎梓昊</t>
  </si>
  <si>
    <t>李景轩</t>
  </si>
  <si>
    <t>闫文尚</t>
  </si>
  <si>
    <t>王津</t>
  </si>
  <si>
    <t>三等奖</t>
  </si>
  <si>
    <t>候智清</t>
  </si>
  <si>
    <t>陈江康</t>
  </si>
  <si>
    <t>黄骏</t>
  </si>
  <si>
    <t>肖鉴桐</t>
  </si>
  <si>
    <t>臧义虎</t>
  </si>
  <si>
    <t>杨振宇</t>
  </si>
  <si>
    <t>高子杰</t>
  </si>
  <si>
    <t>雷小强</t>
  </si>
  <si>
    <t>李博洋</t>
  </si>
  <si>
    <t>杜腾飞</t>
  </si>
  <si>
    <t>叶黑</t>
  </si>
  <si>
    <t>颜添</t>
  </si>
  <si>
    <t>南昌航空大学研究生学业奖学金评分明细表</t>
  </si>
  <si>
    <t>2203080503011</t>
  </si>
  <si>
    <t>叶智康</t>
  </si>
  <si>
    <t>2203080503026</t>
  </si>
  <si>
    <t>吴鸿艳</t>
  </si>
  <si>
    <t>2203080503025</t>
  </si>
  <si>
    <t>涂佳汐</t>
  </si>
  <si>
    <t>2203080503004</t>
  </si>
  <si>
    <t>尹俊杰</t>
  </si>
  <si>
    <t>2203080503024</t>
  </si>
  <si>
    <t>吴谦</t>
  </si>
  <si>
    <t>2203080503012</t>
  </si>
  <si>
    <t>刘婷婷</t>
  </si>
  <si>
    <t>2203080503019</t>
  </si>
  <si>
    <t>杨超</t>
  </si>
  <si>
    <t>2203080503003</t>
  </si>
  <si>
    <t>余梦婷</t>
  </si>
  <si>
    <t>2203080503017</t>
  </si>
  <si>
    <t>王成成</t>
  </si>
  <si>
    <t>2203080503022</t>
  </si>
  <si>
    <t>李欢欢</t>
  </si>
  <si>
    <t>2203080503021</t>
  </si>
  <si>
    <t>戴俊飞</t>
  </si>
  <si>
    <t>2203080503016</t>
  </si>
  <si>
    <t>吴岳翰</t>
  </si>
  <si>
    <t>2203080503015</t>
  </si>
  <si>
    <t>李青林</t>
  </si>
  <si>
    <t>2203080503023</t>
  </si>
  <si>
    <t>曾宙</t>
  </si>
  <si>
    <t>2203080503018</t>
  </si>
  <si>
    <t>黄盛铭</t>
  </si>
  <si>
    <t>2203080503020</t>
  </si>
  <si>
    <t>覃健文</t>
  </si>
  <si>
    <t>2203080503014</t>
  </si>
  <si>
    <t>彭家辉</t>
  </si>
  <si>
    <t>2203080503008</t>
  </si>
  <si>
    <t>刘旭</t>
  </si>
  <si>
    <t>2203080503002</t>
  </si>
  <si>
    <t>孙随平</t>
  </si>
  <si>
    <t>2203080503007</t>
  </si>
  <si>
    <t>黎阳</t>
  </si>
  <si>
    <t>2203080503010</t>
  </si>
  <si>
    <t>陈志堂</t>
  </si>
  <si>
    <t>2203080503006</t>
  </si>
  <si>
    <t>李瑞智</t>
  </si>
  <si>
    <t>2203080503001</t>
  </si>
  <si>
    <t>邓嘉豪</t>
  </si>
  <si>
    <t>2203080503013</t>
  </si>
  <si>
    <t>靳文士</t>
  </si>
  <si>
    <t>2203080503005</t>
  </si>
  <si>
    <t>翟华晶</t>
  </si>
  <si>
    <t>2203080503009</t>
  </si>
  <si>
    <t>张晋辰</t>
  </si>
  <si>
    <t>2203085600002</t>
  </si>
  <si>
    <t>谢涛</t>
  </si>
  <si>
    <t>2203085600009</t>
  </si>
  <si>
    <t>李龙</t>
  </si>
  <si>
    <t>2203085600001</t>
  </si>
  <si>
    <t>邹琪琪</t>
  </si>
  <si>
    <t>2203085600013</t>
  </si>
  <si>
    <t>李昊旻</t>
  </si>
  <si>
    <t>2203085600006</t>
  </si>
  <si>
    <t>兰鸣</t>
  </si>
  <si>
    <t>2203085600004</t>
  </si>
  <si>
    <t>晏佳</t>
  </si>
  <si>
    <t>2203085600015</t>
  </si>
  <si>
    <t>赵于莹</t>
  </si>
  <si>
    <t>2203085600027</t>
  </si>
  <si>
    <t>沈文龙</t>
  </si>
  <si>
    <t>2203085600028</t>
  </si>
  <si>
    <t>刘建良</t>
  </si>
  <si>
    <t>2203085600025</t>
  </si>
  <si>
    <t>杨凡</t>
  </si>
  <si>
    <t>2203085600017</t>
  </si>
  <si>
    <t>陈水河</t>
  </si>
  <si>
    <t>2203085600026</t>
  </si>
  <si>
    <t>李昂</t>
  </si>
  <si>
    <t>2203085600005</t>
  </si>
  <si>
    <t>李勤</t>
  </si>
  <si>
    <t>2203085600003</t>
  </si>
  <si>
    <t>王俊</t>
  </si>
  <si>
    <t>2203085600021</t>
  </si>
  <si>
    <t>章天助</t>
  </si>
  <si>
    <t>2203085600008</t>
  </si>
  <si>
    <t>舒丽霞</t>
  </si>
  <si>
    <t>2203085600007</t>
  </si>
  <si>
    <t>潘俊霖</t>
  </si>
  <si>
    <t>2203085600023</t>
  </si>
  <si>
    <t>李钰炜</t>
  </si>
  <si>
    <t>2203085600018</t>
  </si>
  <si>
    <t>侯翼飞</t>
  </si>
  <si>
    <t>2203085600029</t>
  </si>
  <si>
    <t>王阁洲</t>
  </si>
  <si>
    <t>2203085600016</t>
  </si>
  <si>
    <t>徐康</t>
  </si>
  <si>
    <t>2203085600012</t>
  </si>
  <si>
    <t>赵鑫宇</t>
  </si>
  <si>
    <t>2203085600024</t>
  </si>
  <si>
    <t>吕诗劼</t>
  </si>
  <si>
    <t>2203085600019</t>
  </si>
  <si>
    <t>石家俊</t>
  </si>
  <si>
    <t>2203085600010</t>
  </si>
  <si>
    <t>刘康</t>
  </si>
  <si>
    <t>2203085600020</t>
  </si>
  <si>
    <t>黄泽晖</t>
  </si>
  <si>
    <t>2203085600014</t>
  </si>
  <si>
    <t>张传奎</t>
  </si>
  <si>
    <t>2203085600011</t>
  </si>
  <si>
    <t>王晶</t>
  </si>
  <si>
    <t>2203085600022</t>
  </si>
  <si>
    <t>龚汉瑜</t>
  </si>
  <si>
    <t>附件2-1：</t>
    <phoneticPr fontId="20" type="noConversion"/>
  </si>
  <si>
    <t>附件2-2：</t>
    <phoneticPr fontId="20" type="noConversion"/>
  </si>
  <si>
    <t>附件2-3：</t>
    <phoneticPr fontId="20" type="noConversion"/>
  </si>
  <si>
    <t>附件2-4：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</si>
</sst>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0000_ "/>
    <numFmt numFmtId="177" formatCode="0.00000;[Red]0.00000"/>
    <numFmt numFmtId="178" formatCode="0.00000000_ "/>
    <numFmt numFmtId="179" formatCode="0_);[Red]\(0\)"/>
    <numFmt numFmtId="180" formatCode="0.000_);[Red]\(0.000\)"/>
    <numFmt numFmtId="181" formatCode="0.000_ "/>
  </numFmts>
  <fonts count="21" x14ac:knownFonts="1">
    <font>
      <sz val="12"/>
      <name val="宋体"/>
      <charset val="134"/>
    </font>
    <font>
      <sz val="14"/>
      <name val="黑体"/>
      <family val="3"/>
      <charset val="134"/>
    </font>
    <font>
      <sz val="14"/>
      <name val="华文中宋"/>
      <family val="3"/>
      <charset val="134"/>
    </font>
    <font>
      <sz val="12"/>
      <name val="华文中宋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仿宋"/>
      <family val="3"/>
      <charset val="134"/>
    </font>
    <font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6"/>
      <name val="宋体"/>
      <family val="3"/>
      <charset val="134"/>
    </font>
    <font>
      <sz val="16"/>
      <color rgb="FFFF0000"/>
      <name val="宋体"/>
      <family val="3"/>
      <charset val="134"/>
    </font>
    <font>
      <sz val="16"/>
      <name val="黑体"/>
      <family val="3"/>
      <charset val="134"/>
    </font>
    <font>
      <sz val="16"/>
      <name val="华文中宋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/>
    <xf numFmtId="176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179" fontId="8" fillId="0" borderId="0" xfId="0" applyNumberFormat="1" applyFont="1" applyFill="1" applyAlignment="1"/>
    <xf numFmtId="0" fontId="9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180" fontId="19" fillId="2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181" fontId="19" fillId="2" borderId="5" xfId="0" applyNumberFormat="1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81" fontId="19" fillId="3" borderId="5" xfId="0" applyNumberFormat="1" applyFont="1" applyFill="1" applyBorder="1" applyAlignment="1">
      <alignment horizontal="center" vertical="center" wrapText="1"/>
    </xf>
    <xf numFmtId="180" fontId="19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49" fontId="18" fillId="3" borderId="9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180" fontId="19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wrapText="1"/>
    </xf>
    <xf numFmtId="181" fontId="19" fillId="4" borderId="5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181" fontId="19" fillId="4" borderId="1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181" fontId="19" fillId="4" borderId="6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80" fontId="19" fillId="2" borderId="5" xfId="0" applyNumberFormat="1" applyFont="1" applyFill="1" applyBorder="1" applyAlignment="1">
      <alignment horizontal="center" vertical="center"/>
    </xf>
    <xf numFmtId="49" fontId="19" fillId="3" borderId="5" xfId="0" applyNumberFormat="1" applyFont="1" applyFill="1" applyBorder="1" applyAlignment="1">
      <alignment horizontal="center" vertical="center"/>
    </xf>
    <xf numFmtId="181" fontId="19" fillId="3" borderId="5" xfId="0" applyNumberFormat="1" applyFont="1" applyFill="1" applyBorder="1" applyAlignment="1">
      <alignment horizontal="center" vertical="center"/>
    </xf>
    <xf numFmtId="49" fontId="19" fillId="3" borderId="9" xfId="0" applyNumberFormat="1" applyFont="1" applyFill="1" applyBorder="1" applyAlignment="1">
      <alignment horizontal="center" vertical="center"/>
    </xf>
    <xf numFmtId="49" fontId="19" fillId="4" borderId="9" xfId="0" applyNumberFormat="1" applyFont="1" applyFill="1" applyBorder="1" applyAlignment="1">
      <alignment horizontal="center" vertical="center"/>
    </xf>
    <xf numFmtId="181" fontId="19" fillId="4" borderId="5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181" fontId="19" fillId="4" borderId="1" xfId="0" applyNumberFormat="1" applyFont="1" applyFill="1" applyBorder="1" applyAlignment="1">
      <alignment horizontal="center" vertical="center"/>
    </xf>
    <xf numFmtId="179" fontId="1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9" fontId="10" fillId="3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79" fontId="10" fillId="4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78" fontId="0" fillId="2" borderId="5" xfId="0" applyNumberForma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78" fontId="0" fillId="3" borderId="5" xfId="0" applyNumberForma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/>
    </xf>
    <xf numFmtId="49" fontId="0" fillId="3" borderId="6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76" fontId="0" fillId="4" borderId="5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7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1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"/>
  <sheetViews>
    <sheetView tabSelected="1" zoomScale="70" zoomScaleNormal="70" workbookViewId="0">
      <selection activeCell="N5" sqref="N5"/>
    </sheetView>
  </sheetViews>
  <sheetFormatPr defaultColWidth="9" defaultRowHeight="20.399999999999999" x14ac:dyDescent="0.25"/>
  <cols>
    <col min="1" max="1" width="25.796875" style="21" customWidth="1"/>
    <col min="2" max="2" width="15" style="20" customWidth="1"/>
    <col min="3" max="9" width="13.59765625" style="20" customWidth="1"/>
    <col min="10" max="10" width="12.19921875" style="20" customWidth="1"/>
    <col min="11" max="11" width="18.8984375" style="20" customWidth="1"/>
    <col min="12" max="12" width="8.19921875" style="20" customWidth="1"/>
    <col min="13" max="26" width="9" style="20"/>
  </cols>
  <sheetData>
    <row r="1" spans="1:13" ht="30" customHeight="1" x14ac:dyDescent="0.25">
      <c r="A1" s="22" t="s">
        <v>365</v>
      </c>
    </row>
    <row r="2" spans="1:13" s="17" customFormat="1" ht="30" customHeight="1" x14ac:dyDescent="0.2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3"/>
    </row>
    <row r="3" spans="1:13" s="17" customFormat="1" ht="30" customHeight="1" x14ac:dyDescent="0.25">
      <c r="A3" s="123" t="s">
        <v>1</v>
      </c>
      <c r="B3" s="124"/>
      <c r="C3" s="124"/>
      <c r="D3" s="24"/>
      <c r="E3" s="24"/>
      <c r="F3" s="24"/>
      <c r="G3" s="24"/>
      <c r="H3" s="24"/>
      <c r="I3" s="24"/>
      <c r="K3" s="125"/>
      <c r="L3" s="125"/>
      <c r="M3" s="24"/>
    </row>
    <row r="4" spans="1:13" s="18" customFormat="1" ht="30" customHeight="1" x14ac:dyDescent="0.3">
      <c r="A4" s="129" t="s">
        <v>2</v>
      </c>
      <c r="B4" s="129" t="s">
        <v>3</v>
      </c>
      <c r="C4" s="126" t="s">
        <v>4</v>
      </c>
      <c r="D4" s="127"/>
      <c r="E4" s="127"/>
      <c r="F4" s="127"/>
      <c r="G4" s="127"/>
      <c r="H4" s="127"/>
      <c r="I4" s="128"/>
      <c r="J4" s="129" t="s">
        <v>5</v>
      </c>
      <c r="K4" s="129" t="s">
        <v>6</v>
      </c>
      <c r="L4" s="129" t="s">
        <v>7</v>
      </c>
    </row>
    <row r="5" spans="1:13" ht="70.05" customHeight="1" x14ac:dyDescent="0.25">
      <c r="A5" s="130"/>
      <c r="B5" s="130"/>
      <c r="C5" s="25" t="s">
        <v>8</v>
      </c>
      <c r="D5" s="25" t="s">
        <v>9</v>
      </c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130"/>
      <c r="K5" s="130"/>
      <c r="L5" s="130"/>
    </row>
    <row r="6" spans="1:13" s="19" customFormat="1" ht="29.4" customHeight="1" x14ac:dyDescent="0.25">
      <c r="A6" s="26" t="s">
        <v>15</v>
      </c>
      <c r="B6" s="27" t="s">
        <v>16</v>
      </c>
      <c r="C6" s="26" t="s">
        <v>17</v>
      </c>
      <c r="D6" s="60">
        <v>5</v>
      </c>
      <c r="E6" s="60">
        <v>5</v>
      </c>
      <c r="F6" s="28">
        <v>5</v>
      </c>
      <c r="G6" s="60">
        <v>5</v>
      </c>
      <c r="H6" s="60"/>
      <c r="I6" s="29">
        <v>100</v>
      </c>
      <c r="J6" s="29">
        <v>88.05</v>
      </c>
      <c r="K6" s="30">
        <f>0.7*J6+0.3*I6</f>
        <v>91.635000000000005</v>
      </c>
      <c r="L6" s="31" t="s">
        <v>18</v>
      </c>
    </row>
    <row r="7" spans="1:13" s="19" customFormat="1" ht="29.4" customHeight="1" x14ac:dyDescent="0.25">
      <c r="A7" s="29" t="s">
        <v>19</v>
      </c>
      <c r="B7" s="27" t="s">
        <v>20</v>
      </c>
      <c r="C7" s="26" t="s">
        <v>17</v>
      </c>
      <c r="D7" s="60">
        <v>2</v>
      </c>
      <c r="E7" s="60">
        <v>5</v>
      </c>
      <c r="F7" s="28">
        <v>4</v>
      </c>
      <c r="G7" s="60"/>
      <c r="H7" s="60">
        <v>3</v>
      </c>
      <c r="I7" s="29">
        <f>C7+D7+E7+F7+G7+H7+80</f>
        <v>95.5</v>
      </c>
      <c r="J7" s="61">
        <v>89.688000000000002</v>
      </c>
      <c r="K7" s="30">
        <f>0.7*J7+0.3*I7</f>
        <v>91.431600000000003</v>
      </c>
      <c r="L7" s="31" t="s">
        <v>18</v>
      </c>
    </row>
    <row r="8" spans="1:13" s="19" customFormat="1" ht="29.4" customHeight="1" x14ac:dyDescent="0.25">
      <c r="A8" s="26" t="s">
        <v>21</v>
      </c>
      <c r="B8" s="27" t="s">
        <v>22</v>
      </c>
      <c r="C8" s="26" t="s">
        <v>17</v>
      </c>
      <c r="D8" s="60">
        <v>5</v>
      </c>
      <c r="E8" s="60">
        <v>5</v>
      </c>
      <c r="F8" s="28">
        <v>5</v>
      </c>
      <c r="G8" s="60">
        <v>1.5</v>
      </c>
      <c r="H8" s="60"/>
      <c r="I8" s="29">
        <f>C8+D8+E8+F8+G8+H8+80</f>
        <v>98</v>
      </c>
      <c r="J8" s="60">
        <v>88.45</v>
      </c>
      <c r="K8" s="30">
        <f t="shared" ref="K8:K71" si="0">0.7*J8+0.3*I8</f>
        <v>91.314999999999998</v>
      </c>
      <c r="L8" s="31" t="s">
        <v>18</v>
      </c>
    </row>
    <row r="9" spans="1:13" s="19" customFormat="1" ht="29.4" customHeight="1" x14ac:dyDescent="0.25">
      <c r="A9" s="29" t="s">
        <v>23</v>
      </c>
      <c r="B9" s="29" t="s">
        <v>24</v>
      </c>
      <c r="C9" s="29">
        <v>1</v>
      </c>
      <c r="D9" s="29">
        <v>7</v>
      </c>
      <c r="E9" s="29">
        <v>5</v>
      </c>
      <c r="F9" s="32">
        <v>5</v>
      </c>
      <c r="G9" s="29">
        <v>3.5</v>
      </c>
      <c r="H9" s="29"/>
      <c r="I9" s="29">
        <v>100</v>
      </c>
      <c r="J9" s="33">
        <v>87.5</v>
      </c>
      <c r="K9" s="30">
        <f t="shared" si="0"/>
        <v>91.25</v>
      </c>
      <c r="L9" s="31" t="s">
        <v>18</v>
      </c>
    </row>
    <row r="10" spans="1:13" s="19" customFormat="1" ht="29.4" customHeight="1" x14ac:dyDescent="0.25">
      <c r="A10" s="26" t="s">
        <v>25</v>
      </c>
      <c r="B10" s="27" t="s">
        <v>26</v>
      </c>
      <c r="C10" s="26" t="s">
        <v>17</v>
      </c>
      <c r="D10" s="60">
        <v>5</v>
      </c>
      <c r="E10" s="60">
        <v>5</v>
      </c>
      <c r="F10" s="28">
        <v>4</v>
      </c>
      <c r="G10" s="60">
        <v>1</v>
      </c>
      <c r="H10" s="60"/>
      <c r="I10" s="29">
        <f>C10+D10+E10+F10+G10+H10+80</f>
        <v>96.5</v>
      </c>
      <c r="J10" s="60">
        <v>88.721999999999994</v>
      </c>
      <c r="K10" s="30">
        <f t="shared" si="0"/>
        <v>91.055400000000006</v>
      </c>
      <c r="L10" s="31" t="s">
        <v>18</v>
      </c>
    </row>
    <row r="11" spans="1:13" s="19" customFormat="1" ht="29.4" customHeight="1" x14ac:dyDescent="0.25">
      <c r="A11" s="29" t="s">
        <v>27</v>
      </c>
      <c r="B11" s="29" t="s">
        <v>28</v>
      </c>
      <c r="C11" s="29">
        <v>1.5</v>
      </c>
      <c r="D11" s="29">
        <v>5</v>
      </c>
      <c r="E11" s="29">
        <v>5</v>
      </c>
      <c r="F11" s="32">
        <v>5</v>
      </c>
      <c r="G11" s="29"/>
      <c r="H11" s="29">
        <v>3</v>
      </c>
      <c r="I11" s="29">
        <v>99.5</v>
      </c>
      <c r="J11" s="33">
        <v>86.5</v>
      </c>
      <c r="K11" s="30">
        <f t="shared" si="0"/>
        <v>90.4</v>
      </c>
      <c r="L11" s="31" t="s">
        <v>18</v>
      </c>
    </row>
    <row r="12" spans="1:13" s="19" customFormat="1" ht="29.4" customHeight="1" x14ac:dyDescent="0.25">
      <c r="A12" s="26" t="s">
        <v>29</v>
      </c>
      <c r="B12" s="27" t="s">
        <v>30</v>
      </c>
      <c r="C12" s="26" t="s">
        <v>17</v>
      </c>
      <c r="D12" s="60">
        <v>7</v>
      </c>
      <c r="E12" s="60">
        <v>5</v>
      </c>
      <c r="F12" s="28">
        <v>5</v>
      </c>
      <c r="G12" s="60">
        <v>3</v>
      </c>
      <c r="H12" s="60"/>
      <c r="I12" s="29">
        <v>100</v>
      </c>
      <c r="J12" s="60">
        <v>86.234999999999999</v>
      </c>
      <c r="K12" s="30">
        <f t="shared" si="0"/>
        <v>90.364500000000007</v>
      </c>
      <c r="L12" s="31" t="s">
        <v>18</v>
      </c>
    </row>
    <row r="13" spans="1:13" s="19" customFormat="1" ht="29.4" customHeight="1" x14ac:dyDescent="0.25">
      <c r="A13" s="29" t="s">
        <v>31</v>
      </c>
      <c r="B13" s="29" t="s">
        <v>32</v>
      </c>
      <c r="C13" s="29">
        <v>1.5</v>
      </c>
      <c r="D13" s="29"/>
      <c r="E13" s="29"/>
      <c r="F13" s="32">
        <v>5</v>
      </c>
      <c r="G13" s="29">
        <v>2.5</v>
      </c>
      <c r="H13" s="29"/>
      <c r="I13" s="29">
        <f>SUM(C13+D13+E13+F13+G13+H13+80)</f>
        <v>89</v>
      </c>
      <c r="J13" s="33">
        <v>90.75</v>
      </c>
      <c r="K13" s="30">
        <f t="shared" si="0"/>
        <v>90.224999999999994</v>
      </c>
      <c r="L13" s="31" t="s">
        <v>18</v>
      </c>
    </row>
    <row r="14" spans="1:13" s="19" customFormat="1" ht="29.4" customHeight="1" x14ac:dyDescent="0.25">
      <c r="A14" s="29" t="s">
        <v>33</v>
      </c>
      <c r="B14" s="29" t="s">
        <v>34</v>
      </c>
      <c r="C14" s="29">
        <v>1.5</v>
      </c>
      <c r="D14" s="29">
        <v>7</v>
      </c>
      <c r="E14" s="29">
        <v>10</v>
      </c>
      <c r="F14" s="32">
        <v>4</v>
      </c>
      <c r="G14" s="29">
        <v>1.5</v>
      </c>
      <c r="H14" s="29"/>
      <c r="I14" s="29">
        <v>100</v>
      </c>
      <c r="J14" s="33">
        <v>85.11</v>
      </c>
      <c r="K14" s="30">
        <f t="shared" si="0"/>
        <v>89.576999999999998</v>
      </c>
      <c r="L14" s="31" t="s">
        <v>18</v>
      </c>
    </row>
    <row r="15" spans="1:13" s="19" customFormat="1" ht="29.4" customHeight="1" x14ac:dyDescent="0.25">
      <c r="A15" s="26" t="s">
        <v>35</v>
      </c>
      <c r="B15" s="27" t="s">
        <v>36</v>
      </c>
      <c r="C15" s="26" t="s">
        <v>17</v>
      </c>
      <c r="D15" s="60">
        <v>5</v>
      </c>
      <c r="E15" s="60"/>
      <c r="F15" s="28">
        <v>5</v>
      </c>
      <c r="G15" s="60">
        <v>6.5</v>
      </c>
      <c r="H15" s="60"/>
      <c r="I15" s="29">
        <f>C15+D15+E15+F15+G15+H15+80</f>
        <v>98</v>
      </c>
      <c r="J15" s="60">
        <v>85.938000000000002</v>
      </c>
      <c r="K15" s="30">
        <f t="shared" si="0"/>
        <v>89.556600000000003</v>
      </c>
      <c r="L15" s="31" t="s">
        <v>18</v>
      </c>
    </row>
    <row r="16" spans="1:13" s="19" customFormat="1" ht="29.4" customHeight="1" x14ac:dyDescent="0.25">
      <c r="A16" s="34" t="s">
        <v>37</v>
      </c>
      <c r="B16" s="34" t="s">
        <v>38</v>
      </c>
      <c r="C16" s="34">
        <v>1.5</v>
      </c>
      <c r="D16" s="34">
        <v>5</v>
      </c>
      <c r="E16" s="34">
        <v>5</v>
      </c>
      <c r="F16" s="35">
        <v>4</v>
      </c>
      <c r="G16" s="34">
        <v>2.5</v>
      </c>
      <c r="H16" s="34">
        <v>3</v>
      </c>
      <c r="I16" s="34">
        <v>100</v>
      </c>
      <c r="J16" s="36">
        <v>84.875</v>
      </c>
      <c r="K16" s="37">
        <f t="shared" si="0"/>
        <v>89.412499999999994</v>
      </c>
      <c r="L16" s="38" t="s">
        <v>39</v>
      </c>
    </row>
    <row r="17" spans="1:12" s="19" customFormat="1" ht="29.4" customHeight="1" x14ac:dyDescent="0.25">
      <c r="A17" s="39" t="s">
        <v>40</v>
      </c>
      <c r="B17" s="40" t="s">
        <v>41</v>
      </c>
      <c r="C17" s="39" t="s">
        <v>17</v>
      </c>
      <c r="D17" s="43">
        <v>5</v>
      </c>
      <c r="E17" s="43">
        <v>5</v>
      </c>
      <c r="F17" s="41">
        <v>4</v>
      </c>
      <c r="G17" s="43">
        <v>2</v>
      </c>
      <c r="H17" s="43"/>
      <c r="I17" s="34">
        <f>C17+D17+E17+F17+G17+H17+80</f>
        <v>97.5</v>
      </c>
      <c r="J17" s="43">
        <v>85.944000000000003</v>
      </c>
      <c r="K17" s="37">
        <f t="shared" si="0"/>
        <v>89.410799999999995</v>
      </c>
      <c r="L17" s="38" t="s">
        <v>39</v>
      </c>
    </row>
    <row r="18" spans="1:12" s="19" customFormat="1" ht="29.4" customHeight="1" x14ac:dyDescent="0.25">
      <c r="A18" s="39" t="s">
        <v>42</v>
      </c>
      <c r="B18" s="40" t="s">
        <v>43</v>
      </c>
      <c r="C18" s="39"/>
      <c r="D18" s="43">
        <v>5</v>
      </c>
      <c r="E18" s="43">
        <v>10</v>
      </c>
      <c r="F18" s="41">
        <v>5</v>
      </c>
      <c r="G18" s="43"/>
      <c r="H18" s="43"/>
      <c r="I18" s="34">
        <f>C18+D18+E18+F18+G18+H18+80</f>
        <v>100</v>
      </c>
      <c r="J18" s="43">
        <v>84.762</v>
      </c>
      <c r="K18" s="37">
        <f t="shared" si="0"/>
        <v>89.333399999999997</v>
      </c>
      <c r="L18" s="38" t="s">
        <v>39</v>
      </c>
    </row>
    <row r="19" spans="1:12" s="19" customFormat="1" ht="29.4" customHeight="1" x14ac:dyDescent="0.25">
      <c r="A19" s="62" t="s">
        <v>44</v>
      </c>
      <c r="B19" s="43" t="s">
        <v>45</v>
      </c>
      <c r="C19" s="43">
        <v>1.5</v>
      </c>
      <c r="D19" s="43">
        <v>7</v>
      </c>
      <c r="E19" s="43"/>
      <c r="F19" s="41">
        <v>5</v>
      </c>
      <c r="G19" s="43">
        <v>4.5</v>
      </c>
      <c r="H19" s="43"/>
      <c r="I19" s="34">
        <f>(80+C19+D19+E19+F19+G19+H19)</f>
        <v>98</v>
      </c>
      <c r="J19" s="63">
        <v>85.444285714285698</v>
      </c>
      <c r="K19" s="37">
        <f t="shared" si="0"/>
        <v>89.210999999999999</v>
      </c>
      <c r="L19" s="38" t="s">
        <v>39</v>
      </c>
    </row>
    <row r="20" spans="1:12" s="19" customFormat="1" ht="29.4" customHeight="1" x14ac:dyDescent="0.25">
      <c r="A20" s="39" t="s">
        <v>46</v>
      </c>
      <c r="B20" s="40" t="s">
        <v>47</v>
      </c>
      <c r="C20" s="39" t="s">
        <v>17</v>
      </c>
      <c r="D20" s="43">
        <v>5</v>
      </c>
      <c r="E20" s="43"/>
      <c r="F20" s="41">
        <v>5</v>
      </c>
      <c r="G20" s="43">
        <v>1.5</v>
      </c>
      <c r="H20" s="43"/>
      <c r="I20" s="34">
        <f>C20+D20+E20+F20+G20+H20+80</f>
        <v>93</v>
      </c>
      <c r="J20" s="43">
        <v>87.55</v>
      </c>
      <c r="K20" s="37">
        <f t="shared" si="0"/>
        <v>89.185000000000002</v>
      </c>
      <c r="L20" s="38" t="s">
        <v>39</v>
      </c>
    </row>
    <row r="21" spans="1:12" s="19" customFormat="1" ht="29.4" customHeight="1" x14ac:dyDescent="0.25">
      <c r="A21" s="62" t="s">
        <v>48</v>
      </c>
      <c r="B21" s="43" t="s">
        <v>49</v>
      </c>
      <c r="C21" s="34">
        <v>1.5</v>
      </c>
      <c r="D21" s="34">
        <v>5</v>
      </c>
      <c r="E21" s="34">
        <v>5</v>
      </c>
      <c r="F21" s="35">
        <v>5</v>
      </c>
      <c r="G21" s="34"/>
      <c r="H21" s="34">
        <v>3</v>
      </c>
      <c r="I21" s="34">
        <f>(80+C21+D21+E21+F21+G21+H21)</f>
        <v>99.5</v>
      </c>
      <c r="J21" s="63">
        <v>84.474285714285699</v>
      </c>
      <c r="K21" s="37">
        <f t="shared" si="0"/>
        <v>88.981999999999999</v>
      </c>
      <c r="L21" s="38" t="s">
        <v>39</v>
      </c>
    </row>
    <row r="22" spans="1:12" s="19" customFormat="1" ht="29.4" customHeight="1" x14ac:dyDescent="0.25">
      <c r="A22" s="62" t="s">
        <v>50</v>
      </c>
      <c r="B22" s="43" t="s">
        <v>51</v>
      </c>
      <c r="C22" s="43">
        <v>1.5</v>
      </c>
      <c r="D22" s="43">
        <v>5</v>
      </c>
      <c r="E22" s="43"/>
      <c r="F22" s="41">
        <v>4</v>
      </c>
      <c r="G22" s="43"/>
      <c r="H22" s="43">
        <v>3</v>
      </c>
      <c r="I22" s="34">
        <f>(80+C22+D22+E22+F22+G22+H22)</f>
        <v>93.5</v>
      </c>
      <c r="J22" s="63">
        <v>86.875714285714295</v>
      </c>
      <c r="K22" s="37">
        <f t="shared" si="0"/>
        <v>88.863</v>
      </c>
      <c r="L22" s="38" t="s">
        <v>39</v>
      </c>
    </row>
    <row r="23" spans="1:12" s="19" customFormat="1" ht="29.4" customHeight="1" x14ac:dyDescent="0.25">
      <c r="A23" s="62" t="s">
        <v>52</v>
      </c>
      <c r="B23" s="43" t="s">
        <v>53</v>
      </c>
      <c r="C23" s="43">
        <v>1.5</v>
      </c>
      <c r="D23" s="43"/>
      <c r="E23" s="43"/>
      <c r="F23" s="41">
        <v>4</v>
      </c>
      <c r="G23" s="43">
        <v>3.5</v>
      </c>
      <c r="H23" s="43">
        <v>3</v>
      </c>
      <c r="I23" s="34">
        <f>(80+C23+D23+E23+F23+G23+H23)</f>
        <v>92</v>
      </c>
      <c r="J23" s="63">
        <v>87.228571428571399</v>
      </c>
      <c r="K23" s="37">
        <f t="shared" si="0"/>
        <v>88.66</v>
      </c>
      <c r="L23" s="38" t="s">
        <v>39</v>
      </c>
    </row>
    <row r="24" spans="1:12" s="19" customFormat="1" ht="29.4" customHeight="1" x14ac:dyDescent="0.25">
      <c r="A24" s="34" t="s">
        <v>54</v>
      </c>
      <c r="B24" s="34" t="s">
        <v>55</v>
      </c>
      <c r="C24" s="34">
        <v>1.5</v>
      </c>
      <c r="D24" s="34">
        <v>5</v>
      </c>
      <c r="E24" s="34"/>
      <c r="F24" s="35">
        <v>5</v>
      </c>
      <c r="G24" s="34">
        <v>2.5</v>
      </c>
      <c r="H24" s="34"/>
      <c r="I24" s="34">
        <f>SUM(C24+D24+E24+F24+G24+H24+80)</f>
        <v>94</v>
      </c>
      <c r="J24" s="36">
        <v>86</v>
      </c>
      <c r="K24" s="37">
        <f t="shared" si="0"/>
        <v>88.4</v>
      </c>
      <c r="L24" s="38" t="s">
        <v>39</v>
      </c>
    </row>
    <row r="25" spans="1:12" s="19" customFormat="1" ht="29.4" customHeight="1" x14ac:dyDescent="0.25">
      <c r="A25" s="39" t="s">
        <v>56</v>
      </c>
      <c r="B25" s="40" t="s">
        <v>57</v>
      </c>
      <c r="C25" s="39" t="s">
        <v>17</v>
      </c>
      <c r="D25" s="43">
        <v>2</v>
      </c>
      <c r="E25" s="43"/>
      <c r="F25" s="41">
        <v>4</v>
      </c>
      <c r="G25" s="43">
        <v>1.5</v>
      </c>
      <c r="H25" s="43"/>
      <c r="I25" s="34">
        <f>C25+D25+E25+F25+G25+H25+80</f>
        <v>89</v>
      </c>
      <c r="J25" s="43">
        <v>88.075000000000003</v>
      </c>
      <c r="K25" s="37">
        <f t="shared" si="0"/>
        <v>88.352500000000006</v>
      </c>
      <c r="L25" s="38" t="s">
        <v>39</v>
      </c>
    </row>
    <row r="26" spans="1:12" s="19" customFormat="1" ht="29.4" customHeight="1" x14ac:dyDescent="0.25">
      <c r="A26" s="39" t="s">
        <v>58</v>
      </c>
      <c r="B26" s="40" t="s">
        <v>59</v>
      </c>
      <c r="C26" s="39" t="s">
        <v>17</v>
      </c>
      <c r="D26" s="43">
        <v>5</v>
      </c>
      <c r="E26" s="43"/>
      <c r="F26" s="41">
        <v>4</v>
      </c>
      <c r="G26" s="43">
        <v>2.5</v>
      </c>
      <c r="H26" s="43"/>
      <c r="I26" s="34">
        <f>C26+D26+E26+F26+G26+H26+80</f>
        <v>93</v>
      </c>
      <c r="J26" s="43">
        <v>86</v>
      </c>
      <c r="K26" s="37">
        <f t="shared" si="0"/>
        <v>88.1</v>
      </c>
      <c r="L26" s="38" t="s">
        <v>39</v>
      </c>
    </row>
    <row r="27" spans="1:12" s="19" customFormat="1" ht="29.4" customHeight="1" x14ac:dyDescent="0.25">
      <c r="A27" s="39" t="s">
        <v>60</v>
      </c>
      <c r="B27" s="40" t="s">
        <v>61</v>
      </c>
      <c r="C27" s="39" t="s">
        <v>17</v>
      </c>
      <c r="D27" s="43">
        <v>2</v>
      </c>
      <c r="E27" s="43">
        <v>5</v>
      </c>
      <c r="F27" s="41">
        <v>4</v>
      </c>
      <c r="G27" s="43">
        <v>3.5</v>
      </c>
      <c r="H27" s="43"/>
      <c r="I27" s="34">
        <f>C27+D27+E27+F27+G27+H27+80</f>
        <v>96</v>
      </c>
      <c r="J27" s="34">
        <v>84.7</v>
      </c>
      <c r="K27" s="37">
        <f t="shared" si="0"/>
        <v>88.09</v>
      </c>
      <c r="L27" s="38" t="s">
        <v>39</v>
      </c>
    </row>
    <row r="28" spans="1:12" s="19" customFormat="1" ht="29.4" customHeight="1" x14ac:dyDescent="0.25">
      <c r="A28" s="39" t="s">
        <v>62</v>
      </c>
      <c r="B28" s="40" t="s">
        <v>63</v>
      </c>
      <c r="C28" s="39" t="s">
        <v>17</v>
      </c>
      <c r="D28" s="43">
        <v>2</v>
      </c>
      <c r="E28" s="43">
        <v>5</v>
      </c>
      <c r="F28" s="41">
        <v>4</v>
      </c>
      <c r="G28" s="43">
        <v>2.5</v>
      </c>
      <c r="H28" s="43"/>
      <c r="I28" s="34">
        <f>C28+D28+E28+F28+G28+H28+80</f>
        <v>95</v>
      </c>
      <c r="J28" s="43">
        <v>85.094999999999999</v>
      </c>
      <c r="K28" s="37">
        <f t="shared" si="0"/>
        <v>88.066500000000005</v>
      </c>
      <c r="L28" s="38" t="s">
        <v>39</v>
      </c>
    </row>
    <row r="29" spans="1:12" s="19" customFormat="1" ht="29.4" customHeight="1" x14ac:dyDescent="0.25">
      <c r="A29" s="62" t="s">
        <v>64</v>
      </c>
      <c r="B29" s="43" t="s">
        <v>65</v>
      </c>
      <c r="C29" s="34">
        <v>1.5</v>
      </c>
      <c r="D29" s="34"/>
      <c r="E29" s="34"/>
      <c r="F29" s="35">
        <v>4</v>
      </c>
      <c r="G29" s="34">
        <v>2.5</v>
      </c>
      <c r="H29" s="34">
        <v>3</v>
      </c>
      <c r="I29" s="34">
        <f>(80+C29+D29+E29+F29+G29+H29)</f>
        <v>91</v>
      </c>
      <c r="J29" s="63">
        <v>86.764285714285705</v>
      </c>
      <c r="K29" s="37">
        <f t="shared" si="0"/>
        <v>88.034999999999997</v>
      </c>
      <c r="L29" s="38" t="s">
        <v>39</v>
      </c>
    </row>
    <row r="30" spans="1:12" s="19" customFormat="1" ht="29.4" customHeight="1" x14ac:dyDescent="0.25">
      <c r="A30" s="62" t="s">
        <v>66</v>
      </c>
      <c r="B30" s="43" t="s">
        <v>67</v>
      </c>
      <c r="C30" s="43">
        <v>1.5</v>
      </c>
      <c r="D30" s="43">
        <v>2</v>
      </c>
      <c r="E30" s="43">
        <v>5</v>
      </c>
      <c r="F30" s="41">
        <v>5</v>
      </c>
      <c r="G30" s="43"/>
      <c r="H30" s="43">
        <v>3</v>
      </c>
      <c r="I30" s="34">
        <f>(80+C30+D30+E30+F30+G30+H30)</f>
        <v>96.5</v>
      </c>
      <c r="J30" s="63">
        <v>84.357142857142904</v>
      </c>
      <c r="K30" s="37">
        <f t="shared" si="0"/>
        <v>88</v>
      </c>
      <c r="L30" s="38" t="s">
        <v>39</v>
      </c>
    </row>
    <row r="31" spans="1:12" s="19" customFormat="1" ht="29.4" customHeight="1" x14ac:dyDescent="0.25">
      <c r="A31" s="39" t="s">
        <v>68</v>
      </c>
      <c r="B31" s="40" t="s">
        <v>69</v>
      </c>
      <c r="C31" s="39" t="s">
        <v>17</v>
      </c>
      <c r="D31" s="43">
        <v>3</v>
      </c>
      <c r="E31" s="43"/>
      <c r="F31" s="41">
        <v>4</v>
      </c>
      <c r="G31" s="43"/>
      <c r="H31" s="43"/>
      <c r="I31" s="34">
        <f>C31+D31+E31+F31+G31+H31+80</f>
        <v>88.5</v>
      </c>
      <c r="J31" s="43">
        <v>87.75</v>
      </c>
      <c r="K31" s="37">
        <f t="shared" si="0"/>
        <v>87.974999999999994</v>
      </c>
      <c r="L31" s="38" t="s">
        <v>39</v>
      </c>
    </row>
    <row r="32" spans="1:12" s="19" customFormat="1" ht="29.4" customHeight="1" x14ac:dyDescent="0.25">
      <c r="A32" s="62" t="s">
        <v>70</v>
      </c>
      <c r="B32" s="43" t="s">
        <v>71</v>
      </c>
      <c r="C32" s="34">
        <v>1.5</v>
      </c>
      <c r="D32" s="34">
        <v>5</v>
      </c>
      <c r="E32" s="34">
        <v>5</v>
      </c>
      <c r="F32" s="35">
        <v>5</v>
      </c>
      <c r="G32" s="34">
        <v>3.5</v>
      </c>
      <c r="H32" s="34">
        <v>3</v>
      </c>
      <c r="I32" s="34">
        <v>100</v>
      </c>
      <c r="J32" s="63">
        <v>82.714285714285694</v>
      </c>
      <c r="K32" s="37">
        <f t="shared" si="0"/>
        <v>87.9</v>
      </c>
      <c r="L32" s="38" t="s">
        <v>39</v>
      </c>
    </row>
    <row r="33" spans="1:13" s="19" customFormat="1" ht="29.4" customHeight="1" x14ac:dyDescent="0.25">
      <c r="A33" s="62" t="s">
        <v>72</v>
      </c>
      <c r="B33" s="43" t="s">
        <v>73</v>
      </c>
      <c r="C33" s="43">
        <v>1.5</v>
      </c>
      <c r="D33" s="43">
        <v>2</v>
      </c>
      <c r="E33" s="43"/>
      <c r="F33" s="41">
        <v>5</v>
      </c>
      <c r="G33" s="43">
        <v>2.5</v>
      </c>
      <c r="H33" s="43"/>
      <c r="I33" s="34">
        <f>(80+C33+D33+E33+F33+G33+H33)</f>
        <v>91</v>
      </c>
      <c r="J33" s="63">
        <v>86.437142857142902</v>
      </c>
      <c r="K33" s="37">
        <f t="shared" si="0"/>
        <v>87.805999999999997</v>
      </c>
      <c r="L33" s="38" t="s">
        <v>39</v>
      </c>
    </row>
    <row r="34" spans="1:13" s="19" customFormat="1" ht="29.4" customHeight="1" x14ac:dyDescent="0.25">
      <c r="A34" s="39" t="s">
        <v>74</v>
      </c>
      <c r="B34" s="40" t="s">
        <v>75</v>
      </c>
      <c r="C34" s="39" t="s">
        <v>17</v>
      </c>
      <c r="D34" s="43"/>
      <c r="E34" s="43"/>
      <c r="F34" s="41">
        <v>4</v>
      </c>
      <c r="G34" s="43">
        <v>1</v>
      </c>
      <c r="H34" s="43"/>
      <c r="I34" s="34">
        <f>C34+D34+E34+F34+G34+H34+80</f>
        <v>86.5</v>
      </c>
      <c r="J34" s="43">
        <v>88.25</v>
      </c>
      <c r="K34" s="37">
        <f t="shared" si="0"/>
        <v>87.724999999999994</v>
      </c>
      <c r="L34" s="38" t="s">
        <v>39</v>
      </c>
    </row>
    <row r="35" spans="1:13" s="19" customFormat="1" ht="29.4" customHeight="1" x14ac:dyDescent="0.25">
      <c r="A35" s="62" t="s">
        <v>76</v>
      </c>
      <c r="B35" s="43" t="s">
        <v>77</v>
      </c>
      <c r="C35" s="34">
        <v>1.5</v>
      </c>
      <c r="D35" s="34">
        <v>5</v>
      </c>
      <c r="E35" s="34"/>
      <c r="F35" s="35">
        <v>4</v>
      </c>
      <c r="G35" s="34"/>
      <c r="H35" s="34">
        <v>1</v>
      </c>
      <c r="I35" s="34">
        <f>(80+C35+D35+E35+F35+G35+H35)</f>
        <v>91.5</v>
      </c>
      <c r="J35" s="34">
        <f>60.112/0.7</f>
        <v>85.874285714285705</v>
      </c>
      <c r="K35" s="37">
        <f t="shared" si="0"/>
        <v>87.561999999999998</v>
      </c>
      <c r="L35" s="38" t="s">
        <v>39</v>
      </c>
    </row>
    <row r="36" spans="1:13" s="19" customFormat="1" ht="29.4" customHeight="1" x14ac:dyDescent="0.25">
      <c r="A36" s="62" t="s">
        <v>78</v>
      </c>
      <c r="B36" s="43" t="s">
        <v>79</v>
      </c>
      <c r="C36" s="34">
        <v>1.5</v>
      </c>
      <c r="D36" s="34">
        <v>2</v>
      </c>
      <c r="E36" s="34"/>
      <c r="F36" s="35">
        <v>3</v>
      </c>
      <c r="G36" s="34">
        <v>1.5</v>
      </c>
      <c r="H36" s="34"/>
      <c r="I36" s="34">
        <f>(80+C36+D36+E36+F36+G36+H36)</f>
        <v>88</v>
      </c>
      <c r="J36" s="63">
        <v>87</v>
      </c>
      <c r="K36" s="37">
        <f t="shared" si="0"/>
        <v>87.3</v>
      </c>
      <c r="L36" s="38" t="s">
        <v>39</v>
      </c>
    </row>
    <row r="37" spans="1:13" s="19" customFormat="1" ht="29.4" customHeight="1" x14ac:dyDescent="0.25">
      <c r="A37" s="39" t="s">
        <v>80</v>
      </c>
      <c r="B37" s="40" t="s">
        <v>81</v>
      </c>
      <c r="C37" s="39" t="s">
        <v>17</v>
      </c>
      <c r="D37" s="43">
        <v>5</v>
      </c>
      <c r="E37" s="43"/>
      <c r="F37" s="41">
        <v>4</v>
      </c>
      <c r="G37" s="43">
        <v>1</v>
      </c>
      <c r="H37" s="43"/>
      <c r="I37" s="34">
        <f>C37+D37+E37+F37+G37+H37+80</f>
        <v>91.5</v>
      </c>
      <c r="J37" s="43">
        <v>85.412000000000006</v>
      </c>
      <c r="K37" s="37">
        <f t="shared" si="0"/>
        <v>87.238399999999999</v>
      </c>
      <c r="L37" s="38" t="s">
        <v>39</v>
      </c>
    </row>
    <row r="38" spans="1:13" s="19" customFormat="1" ht="29.4" customHeight="1" x14ac:dyDescent="0.25">
      <c r="A38" s="34" t="s">
        <v>82</v>
      </c>
      <c r="B38" s="34" t="s">
        <v>83</v>
      </c>
      <c r="C38" s="34">
        <v>1.5</v>
      </c>
      <c r="D38" s="34">
        <v>3</v>
      </c>
      <c r="E38" s="34"/>
      <c r="F38" s="35">
        <v>4</v>
      </c>
      <c r="G38" s="34">
        <v>3.5</v>
      </c>
      <c r="H38" s="34">
        <v>3</v>
      </c>
      <c r="I38" s="34">
        <f>SUM(C38+D38+E38+F38+G38+H38+80)</f>
        <v>95</v>
      </c>
      <c r="J38" s="36">
        <v>83.875</v>
      </c>
      <c r="K38" s="37">
        <f t="shared" si="0"/>
        <v>87.212500000000006</v>
      </c>
      <c r="L38" s="38" t="s">
        <v>39</v>
      </c>
    </row>
    <row r="39" spans="1:13" s="20" customFormat="1" ht="29.4" customHeight="1" x14ac:dyDescent="0.25">
      <c r="A39" s="64" t="s">
        <v>84</v>
      </c>
      <c r="B39" s="43" t="s">
        <v>85</v>
      </c>
      <c r="C39" s="34">
        <v>1.5</v>
      </c>
      <c r="D39" s="34">
        <v>3</v>
      </c>
      <c r="E39" s="34"/>
      <c r="F39" s="34">
        <v>4</v>
      </c>
      <c r="G39" s="34">
        <v>2.5</v>
      </c>
      <c r="H39" s="34">
        <v>3</v>
      </c>
      <c r="I39" s="34">
        <f>(80+C39+D39+E39+F39+G39+H39)</f>
        <v>94</v>
      </c>
      <c r="J39" s="63">
        <v>84.271428571428601</v>
      </c>
      <c r="K39" s="37">
        <f t="shared" si="0"/>
        <v>87.19</v>
      </c>
      <c r="L39" s="38" t="s">
        <v>39</v>
      </c>
      <c r="M39" s="19"/>
    </row>
    <row r="40" spans="1:13" s="20" customFormat="1" ht="29.4" customHeight="1" x14ac:dyDescent="0.25">
      <c r="A40" s="42" t="s">
        <v>86</v>
      </c>
      <c r="B40" s="40" t="s">
        <v>87</v>
      </c>
      <c r="C40" s="39"/>
      <c r="D40" s="34"/>
      <c r="E40" s="34">
        <v>5</v>
      </c>
      <c r="F40" s="43">
        <v>3</v>
      </c>
      <c r="G40" s="34"/>
      <c r="H40" s="34"/>
      <c r="I40" s="34">
        <f>C40+D40+E40+F40+G40+H40+80</f>
        <v>88</v>
      </c>
      <c r="J40" s="34">
        <v>86.424999999999997</v>
      </c>
      <c r="K40" s="37">
        <f t="shared" si="0"/>
        <v>86.897499999999994</v>
      </c>
      <c r="L40" s="38" t="s">
        <v>39</v>
      </c>
      <c r="M40" s="19"/>
    </row>
    <row r="41" spans="1:13" s="20" customFormat="1" ht="29.4" customHeight="1" x14ac:dyDescent="0.25">
      <c r="A41" s="42" t="s">
        <v>88</v>
      </c>
      <c r="B41" s="40" t="s">
        <v>89</v>
      </c>
      <c r="C41" s="39"/>
      <c r="D41" s="43">
        <v>2</v>
      </c>
      <c r="E41" s="43"/>
      <c r="F41" s="43">
        <v>4</v>
      </c>
      <c r="G41" s="43"/>
      <c r="H41" s="43"/>
      <c r="I41" s="34">
        <f>C41+D41+E41+F41+G41+H41+80</f>
        <v>86</v>
      </c>
      <c r="J41" s="43">
        <v>87</v>
      </c>
      <c r="K41" s="37">
        <f t="shared" si="0"/>
        <v>86.7</v>
      </c>
      <c r="L41" s="38" t="s">
        <v>39</v>
      </c>
      <c r="M41" s="19"/>
    </row>
    <row r="42" spans="1:13" s="20" customFormat="1" ht="29.4" customHeight="1" x14ac:dyDescent="0.25">
      <c r="A42" s="44" t="s">
        <v>90</v>
      </c>
      <c r="B42" s="34" t="s">
        <v>91</v>
      </c>
      <c r="C42" s="34">
        <v>1.5</v>
      </c>
      <c r="D42" s="34"/>
      <c r="E42" s="34">
        <v>5</v>
      </c>
      <c r="F42" s="34">
        <v>5</v>
      </c>
      <c r="G42" s="34">
        <v>1.5</v>
      </c>
      <c r="H42" s="34">
        <v>3</v>
      </c>
      <c r="I42" s="34">
        <f>SUM(C42+D42+E42+F42+G42+H42+80)</f>
        <v>96</v>
      </c>
      <c r="J42" s="36">
        <v>82.706000000000003</v>
      </c>
      <c r="K42" s="37">
        <f t="shared" si="0"/>
        <v>86.694199999999995</v>
      </c>
      <c r="L42" s="38" t="s">
        <v>39</v>
      </c>
      <c r="M42" s="19"/>
    </row>
    <row r="43" spans="1:13" s="20" customFormat="1" ht="29.4" customHeight="1" x14ac:dyDescent="0.25">
      <c r="A43" s="64" t="s">
        <v>92</v>
      </c>
      <c r="B43" s="43" t="s">
        <v>93</v>
      </c>
      <c r="C43" s="34">
        <v>1.5</v>
      </c>
      <c r="D43" s="34">
        <v>5</v>
      </c>
      <c r="E43" s="34"/>
      <c r="F43" s="34">
        <v>4</v>
      </c>
      <c r="G43" s="34"/>
      <c r="H43" s="34">
        <v>3</v>
      </c>
      <c r="I43" s="34">
        <f>(80+C43+D43+E43+F43+G43+H43)</f>
        <v>93.5</v>
      </c>
      <c r="J43" s="63">
        <v>83.75</v>
      </c>
      <c r="K43" s="37">
        <f t="shared" si="0"/>
        <v>86.674999999999997</v>
      </c>
      <c r="L43" s="38" t="s">
        <v>39</v>
      </c>
      <c r="M43" s="19"/>
    </row>
    <row r="44" spans="1:13" s="20" customFormat="1" ht="29.4" customHeight="1" x14ac:dyDescent="0.25">
      <c r="A44" s="64" t="s">
        <v>94</v>
      </c>
      <c r="B44" s="43" t="s">
        <v>95</v>
      </c>
      <c r="C44" s="34">
        <v>1.5</v>
      </c>
      <c r="D44" s="34">
        <v>5</v>
      </c>
      <c r="E44" s="34"/>
      <c r="F44" s="34">
        <v>4</v>
      </c>
      <c r="G44" s="34">
        <v>1</v>
      </c>
      <c r="H44" s="34">
        <v>3</v>
      </c>
      <c r="I44" s="34">
        <f>(80+C44+D44+E44+F44+G44+H44)</f>
        <v>94.5</v>
      </c>
      <c r="J44" s="63">
        <v>83.285714285714306</v>
      </c>
      <c r="K44" s="37">
        <f t="shared" si="0"/>
        <v>86.65</v>
      </c>
      <c r="L44" s="38" t="s">
        <v>39</v>
      </c>
      <c r="M44" s="19"/>
    </row>
    <row r="45" spans="1:13" s="20" customFormat="1" ht="29.4" customHeight="1" x14ac:dyDescent="0.25">
      <c r="A45" s="64" t="s">
        <v>96</v>
      </c>
      <c r="B45" s="43" t="s">
        <v>97</v>
      </c>
      <c r="C45" s="34">
        <v>1.5</v>
      </c>
      <c r="D45" s="34">
        <v>2</v>
      </c>
      <c r="E45" s="34"/>
      <c r="F45" s="34">
        <v>4</v>
      </c>
      <c r="G45" s="34">
        <v>1.5</v>
      </c>
      <c r="H45" s="34"/>
      <c r="I45" s="34">
        <f>(80+C45+D45+E45+F45+G45+H45)</f>
        <v>89</v>
      </c>
      <c r="J45" s="63">
        <v>85.421428571428606</v>
      </c>
      <c r="K45" s="37">
        <f t="shared" si="0"/>
        <v>86.495000000000005</v>
      </c>
      <c r="L45" s="38" t="s">
        <v>39</v>
      </c>
      <c r="M45" s="19"/>
    </row>
    <row r="46" spans="1:13" s="20" customFormat="1" ht="29.4" customHeight="1" x14ac:dyDescent="0.25">
      <c r="A46" s="42" t="s">
        <v>98</v>
      </c>
      <c r="B46" s="40" t="s">
        <v>99</v>
      </c>
      <c r="C46" s="39" t="s">
        <v>17</v>
      </c>
      <c r="D46" s="34">
        <v>2</v>
      </c>
      <c r="E46" s="34"/>
      <c r="F46" s="43">
        <v>4</v>
      </c>
      <c r="G46" s="34">
        <v>4</v>
      </c>
      <c r="H46" s="34"/>
      <c r="I46" s="34">
        <f>C46+D46+E46+F46+G46+H46+80</f>
        <v>91.5</v>
      </c>
      <c r="J46" s="34">
        <v>84.15</v>
      </c>
      <c r="K46" s="37">
        <f t="shared" si="0"/>
        <v>86.355000000000004</v>
      </c>
      <c r="L46" s="38" t="s">
        <v>39</v>
      </c>
      <c r="M46" s="19"/>
    </row>
    <row r="47" spans="1:13" s="20" customFormat="1" ht="29.4" customHeight="1" x14ac:dyDescent="0.25">
      <c r="A47" s="42" t="s">
        <v>100</v>
      </c>
      <c r="B47" s="40" t="s">
        <v>101</v>
      </c>
      <c r="C47" s="39"/>
      <c r="D47" s="43">
        <v>2</v>
      </c>
      <c r="E47" s="43"/>
      <c r="F47" s="43">
        <v>4</v>
      </c>
      <c r="G47" s="43"/>
      <c r="H47" s="43"/>
      <c r="I47" s="34">
        <f>C47+D47+E47+F47+G47+H47+80</f>
        <v>86</v>
      </c>
      <c r="J47" s="43">
        <v>86.5</v>
      </c>
      <c r="K47" s="37">
        <f t="shared" si="0"/>
        <v>86.35</v>
      </c>
      <c r="L47" s="38" t="s">
        <v>39</v>
      </c>
      <c r="M47" s="19"/>
    </row>
    <row r="48" spans="1:13" s="20" customFormat="1" ht="29.4" customHeight="1" x14ac:dyDescent="0.25">
      <c r="A48" s="42" t="s">
        <v>102</v>
      </c>
      <c r="B48" s="40" t="s">
        <v>103</v>
      </c>
      <c r="C48" s="39"/>
      <c r="D48" s="43">
        <v>3</v>
      </c>
      <c r="E48" s="43"/>
      <c r="F48" s="43">
        <v>4</v>
      </c>
      <c r="G48" s="43"/>
      <c r="H48" s="43"/>
      <c r="I48" s="34">
        <f>C48+D48+E48+F48+G48+H48+80</f>
        <v>87</v>
      </c>
      <c r="J48" s="43">
        <v>86</v>
      </c>
      <c r="K48" s="37">
        <f t="shared" si="0"/>
        <v>86.3</v>
      </c>
      <c r="L48" s="38" t="s">
        <v>39</v>
      </c>
      <c r="M48" s="19"/>
    </row>
    <row r="49" spans="1:13" s="20" customFormat="1" ht="29.4" customHeight="1" x14ac:dyDescent="0.25">
      <c r="A49" s="42" t="s">
        <v>104</v>
      </c>
      <c r="B49" s="40" t="s">
        <v>105</v>
      </c>
      <c r="C49" s="39"/>
      <c r="D49" s="43"/>
      <c r="E49" s="43"/>
      <c r="F49" s="43">
        <v>4</v>
      </c>
      <c r="G49" s="43"/>
      <c r="H49" s="43"/>
      <c r="I49" s="34">
        <f>C49+D49+E49+F49+G49+H49+80</f>
        <v>84</v>
      </c>
      <c r="J49" s="43">
        <v>87.117999999999995</v>
      </c>
      <c r="K49" s="37">
        <f t="shared" si="0"/>
        <v>86.182599999999994</v>
      </c>
      <c r="L49" s="38" t="s">
        <v>39</v>
      </c>
      <c r="M49" s="19"/>
    </row>
    <row r="50" spans="1:13" s="20" customFormat="1" ht="29.4" customHeight="1" x14ac:dyDescent="0.25">
      <c r="A50" s="44" t="s">
        <v>106</v>
      </c>
      <c r="B50" s="34" t="s">
        <v>107</v>
      </c>
      <c r="C50" s="34">
        <v>1.5</v>
      </c>
      <c r="D50" s="34">
        <v>3</v>
      </c>
      <c r="E50" s="34"/>
      <c r="F50" s="34">
        <v>4</v>
      </c>
      <c r="G50" s="34">
        <v>1</v>
      </c>
      <c r="H50" s="34"/>
      <c r="I50" s="34">
        <f>SUM(C50+D50+E50+F50+G50+H50+80)</f>
        <v>89.5</v>
      </c>
      <c r="J50" s="36">
        <v>84.75</v>
      </c>
      <c r="K50" s="37">
        <f t="shared" si="0"/>
        <v>86.174999999999997</v>
      </c>
      <c r="L50" s="38" t="s">
        <v>39</v>
      </c>
      <c r="M50" s="19"/>
    </row>
    <row r="51" spans="1:13" s="20" customFormat="1" ht="29.4" customHeight="1" x14ac:dyDescent="0.25">
      <c r="A51" s="42" t="s">
        <v>108</v>
      </c>
      <c r="B51" s="40" t="s">
        <v>109</v>
      </c>
      <c r="C51" s="39"/>
      <c r="D51" s="34">
        <v>2</v>
      </c>
      <c r="E51" s="34"/>
      <c r="F51" s="43">
        <v>4</v>
      </c>
      <c r="G51" s="34"/>
      <c r="H51" s="34"/>
      <c r="I51" s="34">
        <f>C51+D51+E51+F51+G51+H51+80</f>
        <v>86</v>
      </c>
      <c r="J51" s="34">
        <v>86.2</v>
      </c>
      <c r="K51" s="37">
        <f t="shared" si="0"/>
        <v>86.14</v>
      </c>
      <c r="L51" s="38" t="s">
        <v>39</v>
      </c>
      <c r="M51" s="19"/>
    </row>
    <row r="52" spans="1:13" s="20" customFormat="1" ht="29.4" customHeight="1" x14ac:dyDescent="0.25">
      <c r="A52" s="44" t="s">
        <v>110</v>
      </c>
      <c r="B52" s="34" t="s">
        <v>111</v>
      </c>
      <c r="C52" s="34">
        <v>1.5</v>
      </c>
      <c r="D52" s="34">
        <v>5</v>
      </c>
      <c r="E52" s="34"/>
      <c r="F52" s="34">
        <v>4</v>
      </c>
      <c r="G52" s="34">
        <v>1</v>
      </c>
      <c r="H52" s="34"/>
      <c r="I52" s="34">
        <f>SUM(C52+D52+E52+F52+G52+H52+80)</f>
        <v>91.5</v>
      </c>
      <c r="J52" s="36">
        <v>83.832999999999998</v>
      </c>
      <c r="K52" s="37">
        <f t="shared" si="0"/>
        <v>86.133099999999999</v>
      </c>
      <c r="L52" s="38" t="s">
        <v>39</v>
      </c>
      <c r="M52" s="19"/>
    </row>
    <row r="53" spans="1:13" s="20" customFormat="1" ht="29.4" customHeight="1" x14ac:dyDescent="0.25">
      <c r="A53" s="64" t="s">
        <v>112</v>
      </c>
      <c r="B53" s="43" t="s">
        <v>113</v>
      </c>
      <c r="C53" s="34"/>
      <c r="D53" s="34">
        <v>2</v>
      </c>
      <c r="E53" s="34"/>
      <c r="F53" s="34">
        <v>4</v>
      </c>
      <c r="G53" s="34"/>
      <c r="H53" s="34">
        <v>3</v>
      </c>
      <c r="I53" s="34">
        <f>(80+C53+D53+E53+F53+G53+H53)</f>
        <v>89</v>
      </c>
      <c r="J53" s="63">
        <v>84.842857142857198</v>
      </c>
      <c r="K53" s="37">
        <f t="shared" si="0"/>
        <v>86.09</v>
      </c>
      <c r="L53" s="38" t="s">
        <v>39</v>
      </c>
      <c r="M53" s="19"/>
    </row>
    <row r="54" spans="1:13" s="20" customFormat="1" ht="29.4" customHeight="1" x14ac:dyDescent="0.25">
      <c r="A54" s="44" t="s">
        <v>114</v>
      </c>
      <c r="B54" s="34" t="s">
        <v>115</v>
      </c>
      <c r="C54" s="34"/>
      <c r="D54" s="34">
        <v>3</v>
      </c>
      <c r="E54" s="34"/>
      <c r="F54" s="34">
        <v>4</v>
      </c>
      <c r="G54" s="34">
        <v>1</v>
      </c>
      <c r="H54" s="34"/>
      <c r="I54" s="34">
        <f>SUM(C54+D54+E54+F54+G54+H54+80)</f>
        <v>88</v>
      </c>
      <c r="J54" s="36">
        <v>85</v>
      </c>
      <c r="K54" s="37">
        <f t="shared" si="0"/>
        <v>85.9</v>
      </c>
      <c r="L54" s="38" t="s">
        <v>39</v>
      </c>
      <c r="M54" s="19"/>
    </row>
    <row r="55" spans="1:13" s="20" customFormat="1" ht="29.4" customHeight="1" x14ac:dyDescent="0.25">
      <c r="A55" s="44" t="s">
        <v>116</v>
      </c>
      <c r="B55" s="34" t="s">
        <v>117</v>
      </c>
      <c r="C55" s="34">
        <v>1</v>
      </c>
      <c r="D55" s="34">
        <v>2</v>
      </c>
      <c r="E55" s="34"/>
      <c r="F55" s="34">
        <v>5</v>
      </c>
      <c r="G55" s="34"/>
      <c r="H55" s="34"/>
      <c r="I55" s="34">
        <f>SUM(C55+D55+E55+F55+G55+H55+80)</f>
        <v>88</v>
      </c>
      <c r="J55" s="36">
        <v>84.588200000000001</v>
      </c>
      <c r="K55" s="37">
        <f t="shared" si="0"/>
        <v>85.611739999999998</v>
      </c>
      <c r="L55" s="38" t="s">
        <v>39</v>
      </c>
      <c r="M55" s="19"/>
    </row>
    <row r="56" spans="1:13" s="20" customFormat="1" ht="29.4" customHeight="1" x14ac:dyDescent="0.25">
      <c r="A56" s="44" t="s">
        <v>118</v>
      </c>
      <c r="B56" s="34" t="s">
        <v>119</v>
      </c>
      <c r="C56" s="34">
        <v>1.5</v>
      </c>
      <c r="D56" s="34"/>
      <c r="E56" s="34"/>
      <c r="F56" s="34">
        <v>4</v>
      </c>
      <c r="G56" s="34"/>
      <c r="H56" s="34">
        <v>3</v>
      </c>
      <c r="I56" s="34">
        <f>SUM(C56+D56+E56+F56+G56+H56+80)</f>
        <v>88.5</v>
      </c>
      <c r="J56" s="36">
        <v>84.33</v>
      </c>
      <c r="K56" s="37">
        <f t="shared" si="0"/>
        <v>85.581000000000003</v>
      </c>
      <c r="L56" s="38" t="s">
        <v>39</v>
      </c>
      <c r="M56" s="19"/>
    </row>
    <row r="57" spans="1:13" s="20" customFormat="1" ht="29.4" customHeight="1" x14ac:dyDescent="0.25">
      <c r="A57" s="42" t="s">
        <v>120</v>
      </c>
      <c r="B57" s="40" t="s">
        <v>121</v>
      </c>
      <c r="C57" s="39" t="s">
        <v>17</v>
      </c>
      <c r="D57" s="43">
        <v>5</v>
      </c>
      <c r="E57" s="43"/>
      <c r="F57" s="43">
        <v>4</v>
      </c>
      <c r="G57" s="43"/>
      <c r="H57" s="43"/>
      <c r="I57" s="34">
        <f>C57+D57+E57+F57+G57+H57+80</f>
        <v>90.5</v>
      </c>
      <c r="J57" s="43">
        <v>83.352999999999994</v>
      </c>
      <c r="K57" s="37">
        <f t="shared" si="0"/>
        <v>85.497100000000003</v>
      </c>
      <c r="L57" s="38" t="s">
        <v>39</v>
      </c>
      <c r="M57" s="19"/>
    </row>
    <row r="58" spans="1:13" s="20" customFormat="1" ht="29.4" customHeight="1" x14ac:dyDescent="0.25">
      <c r="A58" s="64" t="s">
        <v>122</v>
      </c>
      <c r="B58" s="43" t="s">
        <v>123</v>
      </c>
      <c r="C58" s="34">
        <v>1.5</v>
      </c>
      <c r="D58" s="34">
        <v>2</v>
      </c>
      <c r="E58" s="34"/>
      <c r="F58" s="34">
        <v>5</v>
      </c>
      <c r="G58" s="34">
        <v>1.5</v>
      </c>
      <c r="H58" s="34">
        <v>3</v>
      </c>
      <c r="I58" s="34">
        <f>(80+C58+D58+E58+F58+G58+H58)</f>
        <v>93</v>
      </c>
      <c r="J58" s="63">
        <v>82.177142857142897</v>
      </c>
      <c r="K58" s="37">
        <f t="shared" si="0"/>
        <v>85.424000000000007</v>
      </c>
      <c r="L58" s="38" t="s">
        <v>39</v>
      </c>
      <c r="M58" s="19"/>
    </row>
    <row r="59" spans="1:13" s="20" customFormat="1" ht="29.4" customHeight="1" x14ac:dyDescent="0.25">
      <c r="A59" s="64" t="s">
        <v>124</v>
      </c>
      <c r="B59" s="43" t="s">
        <v>125</v>
      </c>
      <c r="C59" s="43">
        <v>1.5</v>
      </c>
      <c r="D59" s="43">
        <v>7</v>
      </c>
      <c r="E59" s="43"/>
      <c r="F59" s="43">
        <v>4</v>
      </c>
      <c r="G59" s="43">
        <v>2.5</v>
      </c>
      <c r="H59" s="43"/>
      <c r="I59" s="34">
        <f>(80+C59+D59+E59+F59+G59+H59)</f>
        <v>95</v>
      </c>
      <c r="J59" s="63">
        <v>81.128571428571405</v>
      </c>
      <c r="K59" s="37">
        <f t="shared" si="0"/>
        <v>85.29</v>
      </c>
      <c r="L59" s="38" t="s">
        <v>39</v>
      </c>
      <c r="M59" s="19"/>
    </row>
    <row r="60" spans="1:13" s="20" customFormat="1" ht="29.4" customHeight="1" x14ac:dyDescent="0.25">
      <c r="A60" s="44" t="s">
        <v>126</v>
      </c>
      <c r="B60" s="34" t="s">
        <v>127</v>
      </c>
      <c r="C60" s="34">
        <v>1.5</v>
      </c>
      <c r="D60" s="34">
        <v>2</v>
      </c>
      <c r="E60" s="34"/>
      <c r="F60" s="34">
        <v>4</v>
      </c>
      <c r="G60" s="34">
        <v>5.5</v>
      </c>
      <c r="H60" s="34"/>
      <c r="I60" s="34">
        <v>93</v>
      </c>
      <c r="J60" s="36">
        <v>81.875</v>
      </c>
      <c r="K60" s="37">
        <f t="shared" si="0"/>
        <v>85.212500000000006</v>
      </c>
      <c r="L60" s="38" t="s">
        <v>39</v>
      </c>
      <c r="M60" s="19"/>
    </row>
    <row r="61" spans="1:13" s="20" customFormat="1" ht="29.4" customHeight="1" x14ac:dyDescent="0.25">
      <c r="A61" s="42" t="s">
        <v>128</v>
      </c>
      <c r="B61" s="40" t="s">
        <v>129</v>
      </c>
      <c r="C61" s="39" t="s">
        <v>17</v>
      </c>
      <c r="D61" s="43">
        <v>2</v>
      </c>
      <c r="E61" s="43"/>
      <c r="F61" s="43">
        <v>4</v>
      </c>
      <c r="G61" s="43">
        <v>0</v>
      </c>
      <c r="H61" s="43">
        <v>3</v>
      </c>
      <c r="I61" s="34">
        <f>C61+D61+E61+F61+G61+H61+80</f>
        <v>90.5</v>
      </c>
      <c r="J61" s="43">
        <v>82.875</v>
      </c>
      <c r="K61" s="37">
        <f t="shared" si="0"/>
        <v>85.162499999999994</v>
      </c>
      <c r="L61" s="38" t="s">
        <v>39</v>
      </c>
      <c r="M61" s="19"/>
    </row>
    <row r="62" spans="1:13" s="20" customFormat="1" ht="29.4" customHeight="1" x14ac:dyDescent="0.25">
      <c r="A62" s="42" t="s">
        <v>130</v>
      </c>
      <c r="B62" s="40" t="s">
        <v>131</v>
      </c>
      <c r="C62" s="39"/>
      <c r="D62" s="43">
        <v>2</v>
      </c>
      <c r="E62" s="43"/>
      <c r="F62" s="43">
        <v>3</v>
      </c>
      <c r="G62" s="43"/>
      <c r="H62" s="43">
        <v>3</v>
      </c>
      <c r="I62" s="34">
        <f>C62+D62+E62+F62+G62+H62+80</f>
        <v>88</v>
      </c>
      <c r="J62" s="43">
        <v>83.688000000000002</v>
      </c>
      <c r="K62" s="37">
        <f t="shared" si="0"/>
        <v>84.9816</v>
      </c>
      <c r="L62" s="38" t="s">
        <v>39</v>
      </c>
      <c r="M62" s="19"/>
    </row>
    <row r="63" spans="1:13" s="20" customFormat="1" ht="29.4" customHeight="1" x14ac:dyDescent="0.25">
      <c r="A63" s="44" t="s">
        <v>132</v>
      </c>
      <c r="B63" s="34" t="s">
        <v>133</v>
      </c>
      <c r="C63" s="34">
        <v>1.5</v>
      </c>
      <c r="D63" s="34">
        <v>2</v>
      </c>
      <c r="E63" s="34"/>
      <c r="F63" s="34">
        <v>4</v>
      </c>
      <c r="G63" s="34"/>
      <c r="H63" s="34"/>
      <c r="I63" s="34">
        <f>SUM(C63+D63+E63+F63+G63+H63+80)</f>
        <v>87.5</v>
      </c>
      <c r="J63" s="36">
        <v>83.8125</v>
      </c>
      <c r="K63" s="37">
        <f t="shared" si="0"/>
        <v>84.918750000000003</v>
      </c>
      <c r="L63" s="38" t="s">
        <v>39</v>
      </c>
      <c r="M63" s="19"/>
    </row>
    <row r="64" spans="1:13" s="20" customFormat="1" ht="29.4" customHeight="1" x14ac:dyDescent="0.25">
      <c r="A64" s="44" t="s">
        <v>134</v>
      </c>
      <c r="B64" s="34" t="s">
        <v>135</v>
      </c>
      <c r="C64" s="34">
        <v>1.5</v>
      </c>
      <c r="D64" s="34"/>
      <c r="E64" s="34"/>
      <c r="F64" s="34">
        <v>4</v>
      </c>
      <c r="G64" s="34"/>
      <c r="H64" s="34"/>
      <c r="I64" s="34">
        <f>SUM(C64+D64+E64+F64+G64+H64+80)</f>
        <v>85.5</v>
      </c>
      <c r="J64" s="36">
        <v>84.625</v>
      </c>
      <c r="K64" s="37">
        <f t="shared" si="0"/>
        <v>84.887500000000003</v>
      </c>
      <c r="L64" s="38" t="s">
        <v>39</v>
      </c>
      <c r="M64" s="19"/>
    </row>
    <row r="65" spans="1:13" s="20" customFormat="1" ht="29.4" customHeight="1" x14ac:dyDescent="0.25">
      <c r="A65" s="65" t="s">
        <v>136</v>
      </c>
      <c r="B65" s="52" t="s">
        <v>137</v>
      </c>
      <c r="C65" s="45">
        <v>1.5</v>
      </c>
      <c r="D65" s="45">
        <v>2</v>
      </c>
      <c r="E65" s="45"/>
      <c r="F65" s="45">
        <v>4</v>
      </c>
      <c r="G65" s="45"/>
      <c r="H65" s="45"/>
      <c r="I65" s="45">
        <f>(80+C65+D65+E65+F65+G65+H65)</f>
        <v>87.5</v>
      </c>
      <c r="J65" s="66">
        <v>83.1142857142857</v>
      </c>
      <c r="K65" s="46">
        <f t="shared" si="0"/>
        <v>84.43</v>
      </c>
      <c r="L65" s="47" t="s">
        <v>138</v>
      </c>
      <c r="M65" s="19"/>
    </row>
    <row r="66" spans="1:13" s="20" customFormat="1" ht="29.4" customHeight="1" x14ac:dyDescent="0.25">
      <c r="A66" s="65" t="s">
        <v>139</v>
      </c>
      <c r="B66" s="52" t="s">
        <v>140</v>
      </c>
      <c r="C66" s="45"/>
      <c r="D66" s="45">
        <v>2</v>
      </c>
      <c r="E66" s="45"/>
      <c r="F66" s="45">
        <v>4</v>
      </c>
      <c r="G66" s="45"/>
      <c r="H66" s="45"/>
      <c r="I66" s="45">
        <f>(80+C66+D66+E66+F66+G66+H66)</f>
        <v>86</v>
      </c>
      <c r="J66" s="66">
        <v>83.688571428571393</v>
      </c>
      <c r="K66" s="46">
        <f t="shared" si="0"/>
        <v>84.382000000000005</v>
      </c>
      <c r="L66" s="47" t="s">
        <v>138</v>
      </c>
      <c r="M66" s="19"/>
    </row>
    <row r="67" spans="1:13" s="20" customFormat="1" ht="29.4" customHeight="1" x14ac:dyDescent="0.25">
      <c r="A67" s="65" t="s">
        <v>141</v>
      </c>
      <c r="B67" s="52" t="s">
        <v>142</v>
      </c>
      <c r="C67" s="45">
        <v>1.5</v>
      </c>
      <c r="D67" s="45"/>
      <c r="E67" s="45"/>
      <c r="F67" s="45">
        <v>4</v>
      </c>
      <c r="G67" s="45">
        <v>1.5</v>
      </c>
      <c r="H67" s="45"/>
      <c r="I67" s="45">
        <f>(80+C67+D67+E67+F67+G67+H67)</f>
        <v>87</v>
      </c>
      <c r="J67" s="66">
        <v>83.111428571428604</v>
      </c>
      <c r="K67" s="46">
        <f t="shared" si="0"/>
        <v>84.278000000000006</v>
      </c>
      <c r="L67" s="47" t="s">
        <v>138</v>
      </c>
      <c r="M67" s="19"/>
    </row>
    <row r="68" spans="1:13" s="20" customFormat="1" ht="29.4" customHeight="1" x14ac:dyDescent="0.25">
      <c r="A68" s="65" t="s">
        <v>143</v>
      </c>
      <c r="B68" s="52" t="s">
        <v>144</v>
      </c>
      <c r="C68" s="52">
        <v>1.5</v>
      </c>
      <c r="D68" s="52">
        <v>2</v>
      </c>
      <c r="E68" s="52"/>
      <c r="F68" s="52">
        <v>4</v>
      </c>
      <c r="G68" s="52"/>
      <c r="H68" s="52"/>
      <c r="I68" s="45">
        <f>(80+C68+D68+E68+F68+G68+H68)</f>
        <v>87.5</v>
      </c>
      <c r="J68" s="66">
        <v>82.842857142857198</v>
      </c>
      <c r="K68" s="46">
        <f t="shared" si="0"/>
        <v>84.24</v>
      </c>
      <c r="L68" s="47" t="s">
        <v>138</v>
      </c>
      <c r="M68" s="19"/>
    </row>
    <row r="69" spans="1:13" s="20" customFormat="1" ht="29.4" customHeight="1" x14ac:dyDescent="0.25">
      <c r="A69" s="48" t="s">
        <v>145</v>
      </c>
      <c r="B69" s="45" t="s">
        <v>146</v>
      </c>
      <c r="C69" s="45"/>
      <c r="D69" s="45">
        <v>2</v>
      </c>
      <c r="E69" s="45"/>
      <c r="F69" s="45">
        <v>4</v>
      </c>
      <c r="G69" s="45"/>
      <c r="H69" s="45">
        <v>3</v>
      </c>
      <c r="I69" s="45">
        <f>SUM(C69+D69+E69+F69+G69+H69+80)</f>
        <v>89</v>
      </c>
      <c r="J69" s="49">
        <v>82.176000000000002</v>
      </c>
      <c r="K69" s="46">
        <f t="shared" si="0"/>
        <v>84.223200000000006</v>
      </c>
      <c r="L69" s="47" t="s">
        <v>138</v>
      </c>
      <c r="M69" s="19"/>
    </row>
    <row r="70" spans="1:13" s="20" customFormat="1" ht="29.4" customHeight="1" x14ac:dyDescent="0.25">
      <c r="A70" s="45" t="s">
        <v>147</v>
      </c>
      <c r="B70" s="45" t="s">
        <v>148</v>
      </c>
      <c r="C70" s="45"/>
      <c r="D70" s="45">
        <v>7</v>
      </c>
      <c r="E70" s="45"/>
      <c r="F70" s="45">
        <v>4</v>
      </c>
      <c r="G70" s="45">
        <v>3.5</v>
      </c>
      <c r="H70" s="45"/>
      <c r="I70" s="45">
        <f>SUM(C70+D70+E70+F70+G70+H70+80)</f>
        <v>94.5</v>
      </c>
      <c r="J70" s="49">
        <v>79.5</v>
      </c>
      <c r="K70" s="46">
        <f t="shared" si="0"/>
        <v>84</v>
      </c>
      <c r="L70" s="47" t="s">
        <v>138</v>
      </c>
      <c r="M70" s="19"/>
    </row>
    <row r="71" spans="1:13" s="20" customFormat="1" ht="29.4" customHeight="1" x14ac:dyDescent="0.25">
      <c r="A71" s="67" t="s">
        <v>149</v>
      </c>
      <c r="B71" s="52" t="s">
        <v>150</v>
      </c>
      <c r="C71" s="45"/>
      <c r="D71" s="45"/>
      <c r="E71" s="45"/>
      <c r="F71" s="45">
        <v>4</v>
      </c>
      <c r="G71" s="45"/>
      <c r="H71" s="45"/>
      <c r="I71" s="45">
        <f t="shared" ref="I71:I76" si="1">(80+C71+D71+E71+F71+G71+H71)</f>
        <v>84</v>
      </c>
      <c r="J71" s="66">
        <v>83.944285714285698</v>
      </c>
      <c r="K71" s="46">
        <f t="shared" si="0"/>
        <v>83.960999999999999</v>
      </c>
      <c r="L71" s="47" t="s">
        <v>138</v>
      </c>
      <c r="M71" s="19"/>
    </row>
    <row r="72" spans="1:13" s="20" customFormat="1" ht="29.4" customHeight="1" x14ac:dyDescent="0.25">
      <c r="A72" s="67" t="s">
        <v>151</v>
      </c>
      <c r="B72" s="52" t="s">
        <v>152</v>
      </c>
      <c r="C72" s="45"/>
      <c r="D72" s="45"/>
      <c r="E72" s="45"/>
      <c r="F72" s="45">
        <v>3</v>
      </c>
      <c r="G72" s="45"/>
      <c r="H72" s="45">
        <v>3</v>
      </c>
      <c r="I72" s="45">
        <f t="shared" si="1"/>
        <v>86</v>
      </c>
      <c r="J72" s="66">
        <v>83</v>
      </c>
      <c r="K72" s="46">
        <f>0.7*J72+0.3*I72</f>
        <v>83.9</v>
      </c>
      <c r="L72" s="47" t="s">
        <v>138</v>
      </c>
      <c r="M72" s="19"/>
    </row>
    <row r="73" spans="1:13" s="20" customFormat="1" ht="29.4" customHeight="1" x14ac:dyDescent="0.25">
      <c r="A73" s="67" t="s">
        <v>153</v>
      </c>
      <c r="B73" s="52" t="s">
        <v>154</v>
      </c>
      <c r="C73" s="45"/>
      <c r="D73" s="45">
        <v>2</v>
      </c>
      <c r="E73" s="45"/>
      <c r="F73" s="45">
        <v>4</v>
      </c>
      <c r="G73" s="45"/>
      <c r="H73" s="45"/>
      <c r="I73" s="45">
        <f t="shared" si="1"/>
        <v>86</v>
      </c>
      <c r="J73" s="66">
        <v>82.928571428571402</v>
      </c>
      <c r="K73" s="46">
        <f>0.7*J73+0.3*I73</f>
        <v>83.85</v>
      </c>
      <c r="L73" s="47" t="s">
        <v>138</v>
      </c>
      <c r="M73" s="19"/>
    </row>
    <row r="74" spans="1:13" s="20" customFormat="1" ht="29.4" customHeight="1" x14ac:dyDescent="0.25">
      <c r="A74" s="67" t="s">
        <v>155</v>
      </c>
      <c r="B74" s="52" t="s">
        <v>156</v>
      </c>
      <c r="C74" s="45">
        <v>1.5</v>
      </c>
      <c r="D74" s="45"/>
      <c r="E74" s="45"/>
      <c r="F74" s="45">
        <v>4</v>
      </c>
      <c r="G74" s="45"/>
      <c r="H74" s="45"/>
      <c r="I74" s="45">
        <f t="shared" si="1"/>
        <v>85.5</v>
      </c>
      <c r="J74" s="66">
        <v>83.128571428571405</v>
      </c>
      <c r="K74" s="46">
        <f>0.7*J74+0.3*I74</f>
        <v>83.84</v>
      </c>
      <c r="L74" s="47" t="s">
        <v>138</v>
      </c>
      <c r="M74" s="19"/>
    </row>
    <row r="75" spans="1:13" s="20" customFormat="1" ht="29.4" customHeight="1" x14ac:dyDescent="0.25">
      <c r="A75" s="67" t="s">
        <v>157</v>
      </c>
      <c r="B75" s="52" t="s">
        <v>158</v>
      </c>
      <c r="C75" s="45"/>
      <c r="D75" s="45">
        <v>3</v>
      </c>
      <c r="E75" s="45"/>
      <c r="F75" s="45">
        <v>3</v>
      </c>
      <c r="G75" s="45">
        <v>2.5</v>
      </c>
      <c r="H75" s="45"/>
      <c r="I75" s="45">
        <f t="shared" si="1"/>
        <v>88.5</v>
      </c>
      <c r="J75" s="66">
        <v>81.81</v>
      </c>
      <c r="K75" s="46">
        <f>0.7*J75+0.3*I75</f>
        <v>83.816999999999993</v>
      </c>
      <c r="L75" s="47" t="s">
        <v>138</v>
      </c>
      <c r="M75" s="19"/>
    </row>
    <row r="76" spans="1:13" s="20" customFormat="1" ht="29.4" customHeight="1" x14ac:dyDescent="0.25">
      <c r="A76" s="67" t="s">
        <v>159</v>
      </c>
      <c r="B76" s="52" t="s">
        <v>160</v>
      </c>
      <c r="C76" s="45"/>
      <c r="D76" s="45"/>
      <c r="E76" s="45"/>
      <c r="F76" s="45">
        <v>4</v>
      </c>
      <c r="G76" s="45"/>
      <c r="H76" s="45"/>
      <c r="I76" s="45">
        <f t="shared" si="1"/>
        <v>84</v>
      </c>
      <c r="J76" s="66">
        <v>83.625714285714295</v>
      </c>
      <c r="K76" s="46">
        <f t="shared" ref="K76:K104" si="2">0.7*J76+0.3*I76</f>
        <v>83.738</v>
      </c>
      <c r="L76" s="47" t="s">
        <v>138</v>
      </c>
      <c r="M76" s="19"/>
    </row>
    <row r="77" spans="1:13" s="20" customFormat="1" ht="29.4" customHeight="1" x14ac:dyDescent="0.25">
      <c r="A77" s="45" t="s">
        <v>161</v>
      </c>
      <c r="B77" s="45" t="s">
        <v>162</v>
      </c>
      <c r="C77" s="45"/>
      <c r="D77" s="45"/>
      <c r="E77" s="45"/>
      <c r="F77" s="45">
        <v>3</v>
      </c>
      <c r="G77" s="45"/>
      <c r="H77" s="45"/>
      <c r="I77" s="45">
        <f>SUM(C77+D77+E77+F77+G77+H77+80)</f>
        <v>83</v>
      </c>
      <c r="J77" s="49">
        <v>83.63</v>
      </c>
      <c r="K77" s="46">
        <f t="shared" si="2"/>
        <v>83.441000000000003</v>
      </c>
      <c r="L77" s="47" t="s">
        <v>138</v>
      </c>
      <c r="M77" s="19"/>
    </row>
    <row r="78" spans="1:13" s="20" customFormat="1" ht="29.4" customHeight="1" x14ac:dyDescent="0.25">
      <c r="A78" s="50" t="s">
        <v>163</v>
      </c>
      <c r="B78" s="51" t="s">
        <v>164</v>
      </c>
      <c r="C78" s="50"/>
      <c r="D78" s="52"/>
      <c r="E78" s="52"/>
      <c r="F78" s="52">
        <v>3</v>
      </c>
      <c r="G78" s="52"/>
      <c r="H78" s="52"/>
      <c r="I78" s="45">
        <f>C78+D78+E78+F78+G78+H78+80</f>
        <v>83</v>
      </c>
      <c r="J78" s="52">
        <v>83.587999999999994</v>
      </c>
      <c r="K78" s="46">
        <f t="shared" si="2"/>
        <v>83.411600000000007</v>
      </c>
      <c r="L78" s="47" t="s">
        <v>138</v>
      </c>
      <c r="M78" s="19"/>
    </row>
    <row r="79" spans="1:13" s="20" customFormat="1" ht="29.4" customHeight="1" x14ac:dyDescent="0.25">
      <c r="A79" s="50" t="s">
        <v>165</v>
      </c>
      <c r="B79" s="51" t="s">
        <v>166</v>
      </c>
      <c r="C79" s="50" t="s">
        <v>17</v>
      </c>
      <c r="D79" s="52"/>
      <c r="E79" s="52"/>
      <c r="F79" s="52">
        <v>3</v>
      </c>
      <c r="G79" s="52"/>
      <c r="H79" s="52"/>
      <c r="I79" s="45">
        <f>C79+D79+E79+F79+G79+H79+80</f>
        <v>84.5</v>
      </c>
      <c r="J79" s="52">
        <v>82.944000000000003</v>
      </c>
      <c r="K79" s="46">
        <f t="shared" si="2"/>
        <v>83.410799999999995</v>
      </c>
      <c r="L79" s="47" t="s">
        <v>138</v>
      </c>
      <c r="M79" s="19"/>
    </row>
    <row r="80" spans="1:13" s="20" customFormat="1" ht="29.4" customHeight="1" x14ac:dyDescent="0.25">
      <c r="A80" s="50" t="s">
        <v>167</v>
      </c>
      <c r="B80" s="51" t="s">
        <v>168</v>
      </c>
      <c r="C80" s="50"/>
      <c r="D80" s="52"/>
      <c r="E80" s="52"/>
      <c r="F80" s="52">
        <v>4</v>
      </c>
      <c r="G80" s="52"/>
      <c r="H80" s="52"/>
      <c r="I80" s="45">
        <f>C80+D80+E80+F80+G80+H80+80</f>
        <v>84</v>
      </c>
      <c r="J80" s="52">
        <v>82.832999999999998</v>
      </c>
      <c r="K80" s="46">
        <f t="shared" si="2"/>
        <v>83.183099999999996</v>
      </c>
      <c r="L80" s="47" t="s">
        <v>138</v>
      </c>
      <c r="M80" s="19"/>
    </row>
    <row r="81" spans="1:13" s="20" customFormat="1" ht="29.4" customHeight="1" x14ac:dyDescent="0.25">
      <c r="A81" s="45" t="s">
        <v>169</v>
      </c>
      <c r="B81" s="45" t="s">
        <v>170</v>
      </c>
      <c r="C81" s="45"/>
      <c r="D81" s="45">
        <v>2</v>
      </c>
      <c r="E81" s="45"/>
      <c r="F81" s="45">
        <v>4</v>
      </c>
      <c r="G81" s="45"/>
      <c r="H81" s="45">
        <v>3</v>
      </c>
      <c r="I81" s="45">
        <f>SUM(C81+D81+E81+F81+G81+H81+80)</f>
        <v>89</v>
      </c>
      <c r="J81" s="49">
        <v>80.555999999999997</v>
      </c>
      <c r="K81" s="46">
        <f t="shared" si="2"/>
        <v>83.089200000000005</v>
      </c>
      <c r="L81" s="47" t="s">
        <v>138</v>
      </c>
      <c r="M81" s="19"/>
    </row>
    <row r="82" spans="1:13" s="20" customFormat="1" ht="29.4" customHeight="1" x14ac:dyDescent="0.25">
      <c r="A82" s="45" t="s">
        <v>171</v>
      </c>
      <c r="B82" s="45" t="s">
        <v>172</v>
      </c>
      <c r="C82" s="45">
        <v>1.5</v>
      </c>
      <c r="D82" s="45"/>
      <c r="E82" s="45"/>
      <c r="F82" s="45">
        <v>4</v>
      </c>
      <c r="G82" s="45">
        <v>1</v>
      </c>
      <c r="H82" s="45"/>
      <c r="I82" s="45">
        <f>SUM(C82+D82+E82+F82+G82+H82+80)</f>
        <v>86.5</v>
      </c>
      <c r="J82" s="49">
        <v>81.528999999999996</v>
      </c>
      <c r="K82" s="46">
        <f t="shared" si="2"/>
        <v>83.020300000000006</v>
      </c>
      <c r="L82" s="47" t="s">
        <v>138</v>
      </c>
      <c r="M82" s="19"/>
    </row>
    <row r="83" spans="1:13" s="20" customFormat="1" ht="29.4" customHeight="1" x14ac:dyDescent="0.25">
      <c r="A83" s="45" t="s">
        <v>173</v>
      </c>
      <c r="B83" s="45" t="s">
        <v>174</v>
      </c>
      <c r="C83" s="45">
        <v>1.5</v>
      </c>
      <c r="D83" s="45"/>
      <c r="E83" s="45"/>
      <c r="F83" s="45">
        <v>4</v>
      </c>
      <c r="G83" s="45"/>
      <c r="H83" s="45"/>
      <c r="I83" s="45">
        <f>SUM(C83+D83+E83+F83+G83+H83+80)</f>
        <v>85.5</v>
      </c>
      <c r="J83" s="49">
        <v>81.875</v>
      </c>
      <c r="K83" s="46">
        <f t="shared" si="2"/>
        <v>82.962500000000006</v>
      </c>
      <c r="L83" s="47" t="s">
        <v>138</v>
      </c>
      <c r="M83" s="19"/>
    </row>
    <row r="84" spans="1:13" s="20" customFormat="1" ht="29.4" customHeight="1" x14ac:dyDescent="0.25">
      <c r="A84" s="45" t="s">
        <v>175</v>
      </c>
      <c r="B84" s="45" t="s">
        <v>176</v>
      </c>
      <c r="C84" s="45">
        <v>1</v>
      </c>
      <c r="D84" s="45"/>
      <c r="E84" s="45"/>
      <c r="F84" s="45">
        <v>4</v>
      </c>
      <c r="G84" s="45">
        <v>2.5</v>
      </c>
      <c r="H84" s="45"/>
      <c r="I84" s="45">
        <f>SUM(C84+D84+E84+F84+G84+H84+80)</f>
        <v>87.5</v>
      </c>
      <c r="J84" s="49">
        <v>80.944000000000003</v>
      </c>
      <c r="K84" s="46">
        <f t="shared" si="2"/>
        <v>82.910799999999995</v>
      </c>
      <c r="L84" s="47" t="s">
        <v>138</v>
      </c>
      <c r="M84" s="19"/>
    </row>
    <row r="85" spans="1:13" s="20" customFormat="1" ht="29.4" customHeight="1" x14ac:dyDescent="0.25">
      <c r="A85" s="45" t="s">
        <v>177</v>
      </c>
      <c r="B85" s="45" t="s">
        <v>178</v>
      </c>
      <c r="C85" s="45"/>
      <c r="D85" s="45"/>
      <c r="E85" s="45"/>
      <c r="F85" s="45">
        <v>4</v>
      </c>
      <c r="G85" s="45"/>
      <c r="H85" s="45"/>
      <c r="I85" s="45">
        <f>SUM(C85+D85+E85+F85+G85+H85+80)</f>
        <v>84</v>
      </c>
      <c r="J85" s="49">
        <v>82.44</v>
      </c>
      <c r="K85" s="46">
        <f t="shared" si="2"/>
        <v>82.908000000000001</v>
      </c>
      <c r="L85" s="47" t="s">
        <v>138</v>
      </c>
      <c r="M85" s="19"/>
    </row>
    <row r="86" spans="1:13" s="20" customFormat="1" ht="29.4" customHeight="1" x14ac:dyDescent="0.25">
      <c r="A86" s="50" t="s">
        <v>179</v>
      </c>
      <c r="B86" s="51" t="s">
        <v>180</v>
      </c>
      <c r="C86" s="50" t="s">
        <v>17</v>
      </c>
      <c r="D86" s="52"/>
      <c r="E86" s="52"/>
      <c r="F86" s="52">
        <v>0</v>
      </c>
      <c r="G86" s="52"/>
      <c r="H86" s="52"/>
      <c r="I86" s="45">
        <f>C86+D86+E86+F86+G86+H86+80</f>
        <v>81.5</v>
      </c>
      <c r="J86" s="45">
        <v>83.4</v>
      </c>
      <c r="K86" s="46">
        <f t="shared" si="2"/>
        <v>82.83</v>
      </c>
      <c r="L86" s="47" t="s">
        <v>138</v>
      </c>
      <c r="M86" s="19"/>
    </row>
    <row r="87" spans="1:13" s="20" customFormat="1" ht="29.4" customHeight="1" x14ac:dyDescent="0.25">
      <c r="A87" s="45" t="s">
        <v>181</v>
      </c>
      <c r="B87" s="45" t="s">
        <v>182</v>
      </c>
      <c r="C87" s="45"/>
      <c r="D87" s="45"/>
      <c r="E87" s="45"/>
      <c r="F87" s="45">
        <v>4</v>
      </c>
      <c r="G87" s="45"/>
      <c r="H87" s="45"/>
      <c r="I87" s="45">
        <f>SUM(C87+D87+E87+F87+G87+H87+80)</f>
        <v>84</v>
      </c>
      <c r="J87" s="49">
        <v>82.293999999999997</v>
      </c>
      <c r="K87" s="46">
        <f t="shared" si="2"/>
        <v>82.805800000000005</v>
      </c>
      <c r="L87" s="47" t="s">
        <v>138</v>
      </c>
      <c r="M87" s="19"/>
    </row>
    <row r="88" spans="1:13" s="20" customFormat="1" ht="29.4" customHeight="1" x14ac:dyDescent="0.25">
      <c r="A88" s="45" t="s">
        <v>183</v>
      </c>
      <c r="B88" s="45" t="s">
        <v>184</v>
      </c>
      <c r="C88" s="45"/>
      <c r="D88" s="45"/>
      <c r="E88" s="45"/>
      <c r="F88" s="45">
        <v>4</v>
      </c>
      <c r="G88" s="45">
        <v>1</v>
      </c>
      <c r="H88" s="45"/>
      <c r="I88" s="45">
        <f>SUM(C88+D88+E88+F88+G88+H88+80)</f>
        <v>85</v>
      </c>
      <c r="J88" s="49">
        <v>81.8125</v>
      </c>
      <c r="K88" s="46">
        <f t="shared" si="2"/>
        <v>82.768749999999997</v>
      </c>
      <c r="L88" s="47" t="s">
        <v>138</v>
      </c>
      <c r="M88" s="19"/>
    </row>
    <row r="89" spans="1:13" s="20" customFormat="1" ht="29.4" customHeight="1" x14ac:dyDescent="0.25">
      <c r="A89" s="67" t="s">
        <v>185</v>
      </c>
      <c r="B89" s="52" t="s">
        <v>186</v>
      </c>
      <c r="C89" s="45">
        <v>1.5</v>
      </c>
      <c r="D89" s="45"/>
      <c r="E89" s="45">
        <v>5</v>
      </c>
      <c r="F89" s="45">
        <v>4</v>
      </c>
      <c r="G89" s="45"/>
      <c r="H89" s="45"/>
      <c r="I89" s="45">
        <f>(80+C89+D89+E89+F89+G89+H89)</f>
        <v>90.5</v>
      </c>
      <c r="J89" s="66">
        <v>79.187142857142902</v>
      </c>
      <c r="K89" s="46">
        <f t="shared" si="2"/>
        <v>82.581000000000003</v>
      </c>
      <c r="L89" s="47" t="s">
        <v>138</v>
      </c>
      <c r="M89" s="19"/>
    </row>
    <row r="90" spans="1:13" s="20" customFormat="1" ht="29.4" customHeight="1" x14ac:dyDescent="0.25">
      <c r="A90" s="45" t="s">
        <v>187</v>
      </c>
      <c r="B90" s="45" t="s">
        <v>188</v>
      </c>
      <c r="C90" s="45"/>
      <c r="D90" s="45"/>
      <c r="E90" s="45"/>
      <c r="F90" s="45">
        <v>4</v>
      </c>
      <c r="G90" s="45"/>
      <c r="H90" s="45"/>
      <c r="I90" s="45">
        <f>SUM(C90+D90+E90+F90+G90+H90+80)</f>
        <v>84</v>
      </c>
      <c r="J90" s="49">
        <v>81.9375</v>
      </c>
      <c r="K90" s="46">
        <f t="shared" si="2"/>
        <v>82.556250000000006</v>
      </c>
      <c r="L90" s="47" t="s">
        <v>138</v>
      </c>
      <c r="M90" s="19"/>
    </row>
    <row r="91" spans="1:13" s="20" customFormat="1" ht="29.4" customHeight="1" x14ac:dyDescent="0.25">
      <c r="A91" s="67" t="s">
        <v>189</v>
      </c>
      <c r="B91" s="52" t="s">
        <v>190</v>
      </c>
      <c r="C91" s="45"/>
      <c r="D91" s="45">
        <v>2</v>
      </c>
      <c r="E91" s="45"/>
      <c r="F91" s="45">
        <v>4</v>
      </c>
      <c r="G91" s="45"/>
      <c r="H91" s="45"/>
      <c r="I91" s="45">
        <f>(80+C91+D91+E91+F91+G91+H91)</f>
        <v>86</v>
      </c>
      <c r="J91" s="66">
        <v>80.941428571428602</v>
      </c>
      <c r="K91" s="46">
        <f t="shared" si="2"/>
        <v>82.459000000000003</v>
      </c>
      <c r="L91" s="47" t="s">
        <v>138</v>
      </c>
      <c r="M91" s="19"/>
    </row>
    <row r="92" spans="1:13" s="20" customFormat="1" ht="29.4" customHeight="1" x14ac:dyDescent="0.25">
      <c r="A92" s="50" t="s">
        <v>191</v>
      </c>
      <c r="B92" s="51" t="s">
        <v>192</v>
      </c>
      <c r="C92" s="50" t="s">
        <v>17</v>
      </c>
      <c r="D92" s="52">
        <v>2</v>
      </c>
      <c r="E92" s="52"/>
      <c r="F92" s="52">
        <v>4</v>
      </c>
      <c r="G92" s="52">
        <v>3</v>
      </c>
      <c r="H92" s="52"/>
      <c r="I92" s="45">
        <f>C92+D92+E92+F92+G92+H92+80</f>
        <v>90.5</v>
      </c>
      <c r="J92" s="52">
        <v>78.947000000000003</v>
      </c>
      <c r="K92" s="46">
        <f t="shared" si="2"/>
        <v>82.412899999999993</v>
      </c>
      <c r="L92" s="47" t="s">
        <v>138</v>
      </c>
      <c r="M92" s="19"/>
    </row>
    <row r="93" spans="1:13" s="20" customFormat="1" ht="29.4" customHeight="1" x14ac:dyDescent="0.25">
      <c r="A93" s="67" t="s">
        <v>193</v>
      </c>
      <c r="B93" s="52" t="s">
        <v>194</v>
      </c>
      <c r="C93" s="45"/>
      <c r="D93" s="45"/>
      <c r="E93" s="45"/>
      <c r="F93" s="45">
        <v>0</v>
      </c>
      <c r="G93" s="45"/>
      <c r="H93" s="45"/>
      <c r="I93" s="45">
        <f>(80+C93+D93+E93+F93+G93+H93)</f>
        <v>80</v>
      </c>
      <c r="J93" s="66">
        <v>83.371428571428595</v>
      </c>
      <c r="K93" s="46">
        <f t="shared" si="2"/>
        <v>82.36</v>
      </c>
      <c r="L93" s="47" t="s">
        <v>138</v>
      </c>
      <c r="M93" s="19"/>
    </row>
    <row r="94" spans="1:13" s="20" customFormat="1" ht="29.4" customHeight="1" x14ac:dyDescent="0.25">
      <c r="A94" s="45" t="s">
        <v>195</v>
      </c>
      <c r="B94" s="45" t="s">
        <v>196</v>
      </c>
      <c r="C94" s="45"/>
      <c r="D94" s="45"/>
      <c r="E94" s="45"/>
      <c r="F94" s="45">
        <v>3</v>
      </c>
      <c r="G94" s="45"/>
      <c r="H94" s="45"/>
      <c r="I94" s="45">
        <f>SUM(C94+D94+E94+F94+G94+H94+80)</f>
        <v>83</v>
      </c>
      <c r="J94" s="49">
        <v>81.789000000000001</v>
      </c>
      <c r="K94" s="46">
        <f t="shared" si="2"/>
        <v>82.152299999999997</v>
      </c>
      <c r="L94" s="47" t="s">
        <v>138</v>
      </c>
      <c r="M94" s="19"/>
    </row>
    <row r="95" spans="1:13" s="20" customFormat="1" ht="29.4" customHeight="1" x14ac:dyDescent="0.25">
      <c r="A95" s="45" t="s">
        <v>197</v>
      </c>
      <c r="B95" s="45" t="s">
        <v>198</v>
      </c>
      <c r="C95" s="45"/>
      <c r="D95" s="45"/>
      <c r="E95" s="45"/>
      <c r="F95" s="45">
        <v>3</v>
      </c>
      <c r="G95" s="45"/>
      <c r="H95" s="45"/>
      <c r="I95" s="45">
        <f>SUM(C95+D95+E95+F95+G95+H95+80)</f>
        <v>83</v>
      </c>
      <c r="J95" s="49">
        <v>81.683999999999997</v>
      </c>
      <c r="K95" s="46">
        <f t="shared" si="2"/>
        <v>82.078800000000001</v>
      </c>
      <c r="L95" s="47" t="s">
        <v>138</v>
      </c>
      <c r="M95" s="19"/>
    </row>
    <row r="96" spans="1:13" s="20" customFormat="1" ht="29.4" customHeight="1" x14ac:dyDescent="0.25">
      <c r="A96" s="45" t="s">
        <v>199</v>
      </c>
      <c r="B96" s="45" t="s">
        <v>200</v>
      </c>
      <c r="C96" s="45">
        <v>1.5</v>
      </c>
      <c r="D96" s="45">
        <v>2</v>
      </c>
      <c r="E96" s="45"/>
      <c r="F96" s="45">
        <v>3</v>
      </c>
      <c r="G96" s="45"/>
      <c r="H96" s="45"/>
      <c r="I96" s="45">
        <f>SUM(C96+D96+E96+F96+G96+H96+80)</f>
        <v>86.5</v>
      </c>
      <c r="J96" s="49">
        <v>79.667000000000002</v>
      </c>
      <c r="K96" s="46">
        <f t="shared" si="2"/>
        <v>81.716899999999995</v>
      </c>
      <c r="L96" s="47" t="s">
        <v>138</v>
      </c>
      <c r="M96" s="19"/>
    </row>
    <row r="97" spans="1:13" s="20" customFormat="1" ht="29.4" customHeight="1" x14ac:dyDescent="0.25">
      <c r="A97" s="67" t="s">
        <v>201</v>
      </c>
      <c r="B97" s="52" t="s">
        <v>202</v>
      </c>
      <c r="C97" s="45"/>
      <c r="D97" s="45"/>
      <c r="E97" s="45"/>
      <c r="F97" s="45">
        <v>3</v>
      </c>
      <c r="G97" s="45"/>
      <c r="H97" s="45"/>
      <c r="I97" s="45">
        <f>(80+C97+D97+E97+F97+G97+H97)</f>
        <v>83</v>
      </c>
      <c r="J97" s="66">
        <v>80.8857142857143</v>
      </c>
      <c r="K97" s="46">
        <f t="shared" si="2"/>
        <v>81.52</v>
      </c>
      <c r="L97" s="47" t="s">
        <v>138</v>
      </c>
      <c r="M97" s="19"/>
    </row>
    <row r="98" spans="1:13" s="20" customFormat="1" ht="29.4" customHeight="1" x14ac:dyDescent="0.25">
      <c r="A98" s="68" t="s">
        <v>203</v>
      </c>
      <c r="B98" s="69" t="s">
        <v>204</v>
      </c>
      <c r="C98" s="53"/>
      <c r="D98" s="53"/>
      <c r="E98" s="53"/>
      <c r="F98" s="53">
        <v>4</v>
      </c>
      <c r="G98" s="53"/>
      <c r="H98" s="53"/>
      <c r="I98" s="45">
        <f>(80+C98+D98+E98+F98+G98+H98)</f>
        <v>84</v>
      </c>
      <c r="J98" s="70">
        <v>80.171428571428606</v>
      </c>
      <c r="K98" s="46">
        <f t="shared" si="2"/>
        <v>81.319999999999993</v>
      </c>
      <c r="L98" s="47" t="s">
        <v>138</v>
      </c>
      <c r="M98" s="19"/>
    </row>
    <row r="99" spans="1:13" s="20" customFormat="1" ht="29.4" customHeight="1" x14ac:dyDescent="0.25">
      <c r="A99" s="50" t="s">
        <v>205</v>
      </c>
      <c r="B99" s="51" t="s">
        <v>206</v>
      </c>
      <c r="C99" s="50"/>
      <c r="D99" s="52"/>
      <c r="E99" s="52"/>
      <c r="F99" s="52">
        <v>3</v>
      </c>
      <c r="G99" s="52"/>
      <c r="H99" s="52"/>
      <c r="I99" s="45">
        <f>C99+D99+E99+F99+G99+H99+80</f>
        <v>83</v>
      </c>
      <c r="J99" s="52">
        <v>80.25</v>
      </c>
      <c r="K99" s="46">
        <f t="shared" si="2"/>
        <v>81.075000000000003</v>
      </c>
      <c r="L99" s="47" t="s">
        <v>138</v>
      </c>
      <c r="M99" s="19"/>
    </row>
    <row r="100" spans="1:13" s="20" customFormat="1" ht="29.4" customHeight="1" x14ac:dyDescent="0.25">
      <c r="A100" s="68" t="s">
        <v>207</v>
      </c>
      <c r="B100" s="69" t="s">
        <v>208</v>
      </c>
      <c r="C100" s="53"/>
      <c r="D100" s="53"/>
      <c r="E100" s="53"/>
      <c r="F100" s="53">
        <v>3</v>
      </c>
      <c r="G100" s="53"/>
      <c r="H100" s="53"/>
      <c r="I100" s="45">
        <f>(80+C100+D100+E100+F100+G100+H100)</f>
        <v>83</v>
      </c>
      <c r="J100" s="70">
        <v>79.842857142857099</v>
      </c>
      <c r="K100" s="46">
        <f t="shared" si="2"/>
        <v>80.790000000000006</v>
      </c>
      <c r="L100" s="47" t="s">
        <v>138</v>
      </c>
      <c r="M100" s="19"/>
    </row>
    <row r="101" spans="1:13" s="20" customFormat="1" ht="29.4" customHeight="1" x14ac:dyDescent="0.25">
      <c r="A101" s="67" t="s">
        <v>209</v>
      </c>
      <c r="B101" s="52" t="s">
        <v>210</v>
      </c>
      <c r="C101" s="45"/>
      <c r="D101" s="45"/>
      <c r="E101" s="45"/>
      <c r="F101" s="45">
        <v>3</v>
      </c>
      <c r="G101" s="45"/>
      <c r="H101" s="45"/>
      <c r="I101" s="45">
        <f>(80+C101+D101+E101+F101+G101+H101)</f>
        <v>83</v>
      </c>
      <c r="J101" s="66">
        <v>79.471428571428604</v>
      </c>
      <c r="K101" s="46">
        <f t="shared" si="2"/>
        <v>80.53</v>
      </c>
      <c r="L101" s="47" t="s">
        <v>138</v>
      </c>
      <c r="M101" s="19"/>
    </row>
    <row r="102" spans="1:13" s="20" customFormat="1" ht="29.4" customHeight="1" x14ac:dyDescent="0.25">
      <c r="A102" s="53" t="s">
        <v>211</v>
      </c>
      <c r="B102" s="53" t="s">
        <v>212</v>
      </c>
      <c r="C102" s="53"/>
      <c r="D102" s="53"/>
      <c r="E102" s="53"/>
      <c r="F102" s="53">
        <v>3</v>
      </c>
      <c r="G102" s="53"/>
      <c r="H102" s="53"/>
      <c r="I102" s="45">
        <f>SUM(C102+D102+E102+F102+G102+H102+80)</f>
        <v>83</v>
      </c>
      <c r="J102" s="54">
        <v>79.125</v>
      </c>
      <c r="K102" s="46">
        <f t="shared" si="2"/>
        <v>80.287499999999994</v>
      </c>
      <c r="L102" s="47" t="s">
        <v>138</v>
      </c>
      <c r="M102" s="19"/>
    </row>
    <row r="103" spans="1:13" s="20" customFormat="1" ht="29.4" customHeight="1" x14ac:dyDescent="0.25">
      <c r="A103" s="55" t="s">
        <v>213</v>
      </c>
      <c r="B103" s="55" t="s">
        <v>214</v>
      </c>
      <c r="C103" s="55"/>
      <c r="D103" s="55">
        <v>2</v>
      </c>
      <c r="E103" s="55"/>
      <c r="F103" s="55">
        <v>3</v>
      </c>
      <c r="G103" s="55"/>
      <c r="H103" s="55"/>
      <c r="I103" s="45">
        <f>SUM(C103+D103+E103+F103+G103+H103+80)</f>
        <v>85</v>
      </c>
      <c r="J103" s="56">
        <v>78</v>
      </c>
      <c r="K103" s="46">
        <f t="shared" si="2"/>
        <v>80.099999999999994</v>
      </c>
      <c r="L103" s="47" t="s">
        <v>138</v>
      </c>
      <c r="M103" s="19"/>
    </row>
    <row r="104" spans="1:13" s="20" customFormat="1" ht="29.4" customHeight="1" x14ac:dyDescent="0.25">
      <c r="A104" s="57" t="s">
        <v>215</v>
      </c>
      <c r="B104" s="58" t="s">
        <v>216</v>
      </c>
      <c r="C104" s="57"/>
      <c r="D104" s="59"/>
      <c r="E104" s="59"/>
      <c r="F104" s="59">
        <v>3</v>
      </c>
      <c r="G104" s="59"/>
      <c r="H104" s="59"/>
      <c r="I104" s="45">
        <f>C104+D104+E104+F104+G104+H104+80</f>
        <v>83</v>
      </c>
      <c r="J104" s="59">
        <v>78.263000000000005</v>
      </c>
      <c r="K104" s="46">
        <f t="shared" si="2"/>
        <v>79.684100000000001</v>
      </c>
      <c r="L104" s="47" t="s">
        <v>138</v>
      </c>
      <c r="M104" s="19"/>
    </row>
  </sheetData>
  <sortState xmlns:xlrd2="http://schemas.microsoft.com/office/spreadsheetml/2017/richdata2" ref="A6:K104">
    <sortCondition descending="1" ref="K6:K104"/>
  </sortState>
  <mergeCells count="9">
    <mergeCell ref="A2:L2"/>
    <mergeCell ref="A3:C3"/>
    <mergeCell ref="K3:L3"/>
    <mergeCell ref="C4:I4"/>
    <mergeCell ref="A4:A5"/>
    <mergeCell ref="B4:B5"/>
    <mergeCell ref="J4:J5"/>
    <mergeCell ref="K4:K5"/>
    <mergeCell ref="L4:L5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Q7" sqref="Q7"/>
    </sheetView>
  </sheetViews>
  <sheetFormatPr defaultColWidth="9" defaultRowHeight="15.6" x14ac:dyDescent="0.25"/>
  <cols>
    <col min="1" max="1" width="15.3984375" customWidth="1"/>
    <col min="11" max="11" width="9.3984375"/>
  </cols>
  <sheetData>
    <row r="1" spans="1:12" ht="19.95" customHeight="1" x14ac:dyDescent="0.25">
      <c r="A1" s="12" t="s">
        <v>366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9.95" customHeight="1" x14ac:dyDescent="0.25">
      <c r="A2" s="131" t="s">
        <v>217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9.95" customHeight="1" x14ac:dyDescent="0.25">
      <c r="A3" s="132" t="s">
        <v>1</v>
      </c>
      <c r="B3" s="132"/>
      <c r="C3" s="132"/>
      <c r="D3" s="14"/>
      <c r="E3" s="14"/>
      <c r="F3" s="14"/>
      <c r="G3" s="14"/>
      <c r="H3" s="14"/>
      <c r="I3" s="14"/>
      <c r="J3" s="16"/>
      <c r="K3" s="133"/>
      <c r="L3" s="133"/>
    </row>
    <row r="4" spans="1:12" ht="19.95" customHeight="1" x14ac:dyDescent="0.25">
      <c r="A4" s="137" t="s">
        <v>2</v>
      </c>
      <c r="B4" s="139" t="s">
        <v>3</v>
      </c>
      <c r="C4" s="134" t="s">
        <v>4</v>
      </c>
      <c r="D4" s="135"/>
      <c r="E4" s="135"/>
      <c r="F4" s="135"/>
      <c r="G4" s="135"/>
      <c r="H4" s="135"/>
      <c r="I4" s="136"/>
      <c r="J4" s="139" t="s">
        <v>5</v>
      </c>
      <c r="K4" s="139" t="s">
        <v>6</v>
      </c>
      <c r="L4" s="139" t="s">
        <v>7</v>
      </c>
    </row>
    <row r="5" spans="1:12" ht="46.8" x14ac:dyDescent="0.25">
      <c r="A5" s="138"/>
      <c r="B5" s="140"/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40"/>
      <c r="K5" s="140"/>
      <c r="L5" s="140"/>
    </row>
    <row r="6" spans="1:12" ht="19.95" customHeight="1" x14ac:dyDescent="0.25">
      <c r="A6" s="71">
        <v>2203082500014</v>
      </c>
      <c r="B6" s="72" t="s">
        <v>218</v>
      </c>
      <c r="C6" s="73">
        <v>81.5</v>
      </c>
      <c r="D6" s="73">
        <v>2</v>
      </c>
      <c r="E6" s="73">
        <v>5</v>
      </c>
      <c r="F6" s="73">
        <v>4</v>
      </c>
      <c r="G6" s="73">
        <v>1</v>
      </c>
      <c r="H6" s="73">
        <v>3</v>
      </c>
      <c r="I6" s="73">
        <f t="shared" ref="I6:I38" si="0">MIN(SUM(C6:H6),100)</f>
        <v>96.5</v>
      </c>
      <c r="J6" s="73">
        <v>93.657899999999998</v>
      </c>
      <c r="K6" s="73">
        <f t="shared" ref="K6:K38" si="1">I6*0.3+J6*0.7</f>
        <v>94.510530000000003</v>
      </c>
      <c r="L6" s="74" t="s">
        <v>219</v>
      </c>
    </row>
    <row r="7" spans="1:12" ht="19.95" customHeight="1" x14ac:dyDescent="0.25">
      <c r="A7" s="71">
        <v>2203082500009</v>
      </c>
      <c r="B7" s="72" t="s">
        <v>220</v>
      </c>
      <c r="C7" s="75">
        <v>81.5</v>
      </c>
      <c r="D7" s="75">
        <v>5</v>
      </c>
      <c r="E7" s="75">
        <v>0</v>
      </c>
      <c r="F7" s="75">
        <v>5</v>
      </c>
      <c r="G7" s="75">
        <v>3</v>
      </c>
      <c r="H7" s="75">
        <v>3</v>
      </c>
      <c r="I7" s="73">
        <f t="shared" si="0"/>
        <v>97.5</v>
      </c>
      <c r="J7" s="75">
        <v>89.06</v>
      </c>
      <c r="K7" s="73">
        <f t="shared" si="1"/>
        <v>91.591999999999999</v>
      </c>
      <c r="L7" s="74" t="s">
        <v>219</v>
      </c>
    </row>
    <row r="8" spans="1:12" ht="19.95" customHeight="1" x14ac:dyDescent="0.25">
      <c r="A8" s="71">
        <v>2203082500021</v>
      </c>
      <c r="B8" s="72" t="s">
        <v>221</v>
      </c>
      <c r="C8" s="75">
        <v>81.5</v>
      </c>
      <c r="D8" s="75">
        <v>0</v>
      </c>
      <c r="E8" s="75">
        <v>5</v>
      </c>
      <c r="F8" s="75">
        <v>5</v>
      </c>
      <c r="G8" s="75">
        <v>2</v>
      </c>
      <c r="H8" s="75">
        <v>0</v>
      </c>
      <c r="I8" s="73">
        <v>94.5</v>
      </c>
      <c r="J8" s="75">
        <v>88.878</v>
      </c>
      <c r="K8" s="73">
        <f t="shared" si="1"/>
        <v>90.564599999999999</v>
      </c>
      <c r="L8" s="74" t="s">
        <v>219</v>
      </c>
    </row>
    <row r="9" spans="1:12" ht="19.95" customHeight="1" x14ac:dyDescent="0.25">
      <c r="A9" s="76">
        <v>2203082500032</v>
      </c>
      <c r="B9" s="77" t="s">
        <v>222</v>
      </c>
      <c r="C9" s="78">
        <v>81.5</v>
      </c>
      <c r="D9" s="78">
        <v>0</v>
      </c>
      <c r="E9" s="78">
        <v>0</v>
      </c>
      <c r="F9" s="78">
        <v>4</v>
      </c>
      <c r="G9" s="78">
        <v>1</v>
      </c>
      <c r="H9" s="78">
        <v>3</v>
      </c>
      <c r="I9" s="79">
        <f t="shared" si="0"/>
        <v>89.5</v>
      </c>
      <c r="J9" s="78">
        <v>90.380899999999997</v>
      </c>
      <c r="K9" s="79">
        <f t="shared" si="1"/>
        <v>90.116629999999986</v>
      </c>
      <c r="L9" s="80" t="s">
        <v>223</v>
      </c>
    </row>
    <row r="10" spans="1:12" ht="19.95" customHeight="1" x14ac:dyDescent="0.25">
      <c r="A10" s="76">
        <v>2203082500030</v>
      </c>
      <c r="B10" s="77" t="s">
        <v>224</v>
      </c>
      <c r="C10" s="78">
        <v>81.5</v>
      </c>
      <c r="D10" s="78">
        <v>2</v>
      </c>
      <c r="E10" s="78">
        <v>0</v>
      </c>
      <c r="F10" s="78">
        <v>5</v>
      </c>
      <c r="G10" s="78">
        <v>1</v>
      </c>
      <c r="H10" s="78">
        <v>0</v>
      </c>
      <c r="I10" s="79">
        <f t="shared" si="0"/>
        <v>89.5</v>
      </c>
      <c r="J10" s="78">
        <v>90.210499999999996</v>
      </c>
      <c r="K10" s="79">
        <f t="shared" si="1"/>
        <v>89.997349999999997</v>
      </c>
      <c r="L10" s="80" t="s">
        <v>223</v>
      </c>
    </row>
    <row r="11" spans="1:12" ht="19.95" customHeight="1" x14ac:dyDescent="0.25">
      <c r="A11" s="76">
        <v>2203082500023</v>
      </c>
      <c r="B11" s="77" t="s">
        <v>225</v>
      </c>
      <c r="C11" s="79">
        <v>81.5</v>
      </c>
      <c r="D11" s="79">
        <v>3</v>
      </c>
      <c r="E11" s="79">
        <v>0</v>
      </c>
      <c r="F11" s="79">
        <v>4</v>
      </c>
      <c r="G11" s="79">
        <v>3.5</v>
      </c>
      <c r="H11" s="79">
        <v>3</v>
      </c>
      <c r="I11" s="79">
        <f t="shared" si="0"/>
        <v>95</v>
      </c>
      <c r="J11" s="79">
        <v>87.645799999999994</v>
      </c>
      <c r="K11" s="79">
        <f t="shared" si="1"/>
        <v>89.852059999999994</v>
      </c>
      <c r="L11" s="80" t="s">
        <v>223</v>
      </c>
    </row>
    <row r="12" spans="1:12" ht="19.95" customHeight="1" x14ac:dyDescent="0.25">
      <c r="A12" s="76">
        <v>2203082500018</v>
      </c>
      <c r="B12" s="77" t="s">
        <v>226</v>
      </c>
      <c r="C12" s="78">
        <v>81.5</v>
      </c>
      <c r="D12" s="78">
        <v>5</v>
      </c>
      <c r="E12" s="78">
        <v>0</v>
      </c>
      <c r="F12" s="78">
        <v>4</v>
      </c>
      <c r="G12" s="78">
        <v>4.5</v>
      </c>
      <c r="H12" s="78">
        <v>0</v>
      </c>
      <c r="I12" s="79">
        <f t="shared" si="0"/>
        <v>95</v>
      </c>
      <c r="J12" s="78">
        <v>87.6053</v>
      </c>
      <c r="K12" s="79">
        <f t="shared" si="1"/>
        <v>89.823710000000005</v>
      </c>
      <c r="L12" s="80" t="s">
        <v>223</v>
      </c>
    </row>
    <row r="13" spans="1:12" ht="19.95" customHeight="1" x14ac:dyDescent="0.25">
      <c r="A13" s="76">
        <v>2203082500025</v>
      </c>
      <c r="B13" s="77" t="s">
        <v>227</v>
      </c>
      <c r="C13" s="79">
        <v>81.5</v>
      </c>
      <c r="D13" s="79">
        <v>5</v>
      </c>
      <c r="E13" s="79">
        <v>10</v>
      </c>
      <c r="F13" s="79">
        <v>4</v>
      </c>
      <c r="G13" s="79">
        <v>0</v>
      </c>
      <c r="H13" s="79">
        <v>0</v>
      </c>
      <c r="I13" s="79">
        <f t="shared" si="0"/>
        <v>100</v>
      </c>
      <c r="J13" s="79">
        <v>85.428600000000003</v>
      </c>
      <c r="K13" s="79">
        <f t="shared" si="1"/>
        <v>89.800019999999989</v>
      </c>
      <c r="L13" s="80" t="s">
        <v>223</v>
      </c>
    </row>
    <row r="14" spans="1:12" ht="19.95" customHeight="1" x14ac:dyDescent="0.25">
      <c r="A14" s="76">
        <v>2203082500001</v>
      </c>
      <c r="B14" s="77" t="s">
        <v>228</v>
      </c>
      <c r="C14" s="79">
        <v>81.5</v>
      </c>
      <c r="D14" s="79">
        <v>2</v>
      </c>
      <c r="E14" s="79">
        <v>0</v>
      </c>
      <c r="F14" s="79">
        <v>4</v>
      </c>
      <c r="G14" s="79">
        <v>1.5</v>
      </c>
      <c r="H14" s="79">
        <v>0</v>
      </c>
      <c r="I14" s="79">
        <f t="shared" si="0"/>
        <v>89</v>
      </c>
      <c r="J14" s="79">
        <v>89.368399999999994</v>
      </c>
      <c r="K14" s="79">
        <f t="shared" si="1"/>
        <v>89.257879999999986</v>
      </c>
      <c r="L14" s="80" t="s">
        <v>223</v>
      </c>
    </row>
    <row r="15" spans="1:12" ht="19.95" customHeight="1" x14ac:dyDescent="0.25">
      <c r="A15" s="76">
        <v>2203082500003</v>
      </c>
      <c r="B15" s="77" t="s">
        <v>229</v>
      </c>
      <c r="C15" s="79">
        <v>81.5</v>
      </c>
      <c r="D15" s="79">
        <v>0</v>
      </c>
      <c r="E15" s="79">
        <v>5</v>
      </c>
      <c r="F15" s="79">
        <v>4</v>
      </c>
      <c r="G15" s="79">
        <v>0</v>
      </c>
      <c r="H15" s="79">
        <v>3</v>
      </c>
      <c r="I15" s="79">
        <f t="shared" si="0"/>
        <v>93.5</v>
      </c>
      <c r="J15" s="79">
        <v>87.34</v>
      </c>
      <c r="K15" s="79">
        <f t="shared" si="1"/>
        <v>89.188000000000002</v>
      </c>
      <c r="L15" s="80" t="s">
        <v>223</v>
      </c>
    </row>
    <row r="16" spans="1:12" ht="19.95" customHeight="1" x14ac:dyDescent="0.25">
      <c r="A16" s="76">
        <v>2203082500027</v>
      </c>
      <c r="B16" s="77" t="s">
        <v>230</v>
      </c>
      <c r="C16" s="78">
        <v>81</v>
      </c>
      <c r="D16" s="78">
        <v>7</v>
      </c>
      <c r="E16" s="78">
        <v>0</v>
      </c>
      <c r="F16" s="78">
        <v>3</v>
      </c>
      <c r="G16" s="78">
        <v>0</v>
      </c>
      <c r="H16" s="78">
        <v>0</v>
      </c>
      <c r="I16" s="79">
        <f t="shared" si="0"/>
        <v>91</v>
      </c>
      <c r="J16" s="78">
        <v>87.571399999999997</v>
      </c>
      <c r="K16" s="79">
        <f t="shared" si="1"/>
        <v>88.599979999999988</v>
      </c>
      <c r="L16" s="80" t="s">
        <v>223</v>
      </c>
    </row>
    <row r="17" spans="1:12" ht="19.95" customHeight="1" x14ac:dyDescent="0.25">
      <c r="A17" s="76">
        <v>2203082500012</v>
      </c>
      <c r="B17" s="77" t="s">
        <v>231</v>
      </c>
      <c r="C17" s="79">
        <v>81.5</v>
      </c>
      <c r="D17" s="79">
        <v>2</v>
      </c>
      <c r="E17" s="79">
        <v>0</v>
      </c>
      <c r="F17" s="79">
        <v>4</v>
      </c>
      <c r="G17" s="79">
        <v>0</v>
      </c>
      <c r="H17" s="79">
        <v>3</v>
      </c>
      <c r="I17" s="79">
        <f t="shared" si="0"/>
        <v>90.5</v>
      </c>
      <c r="J17" s="79">
        <v>87.625</v>
      </c>
      <c r="K17" s="79">
        <f t="shared" si="1"/>
        <v>88.487499999999997</v>
      </c>
      <c r="L17" s="80" t="s">
        <v>223</v>
      </c>
    </row>
    <row r="18" spans="1:12" ht="19.95" customHeight="1" x14ac:dyDescent="0.25">
      <c r="A18" s="76">
        <v>2203082500026</v>
      </c>
      <c r="B18" s="77" t="s">
        <v>232</v>
      </c>
      <c r="C18" s="78">
        <v>81.5</v>
      </c>
      <c r="D18" s="78">
        <v>2</v>
      </c>
      <c r="E18" s="78">
        <v>0</v>
      </c>
      <c r="F18" s="78">
        <v>4</v>
      </c>
      <c r="G18" s="78">
        <v>2</v>
      </c>
      <c r="H18" s="78">
        <v>0</v>
      </c>
      <c r="I18" s="79">
        <f t="shared" si="0"/>
        <v>89.5</v>
      </c>
      <c r="J18" s="78">
        <v>87.918899999999994</v>
      </c>
      <c r="K18" s="79">
        <f t="shared" si="1"/>
        <v>88.393229999999988</v>
      </c>
      <c r="L18" s="80" t="s">
        <v>223</v>
      </c>
    </row>
    <row r="19" spans="1:12" ht="19.95" customHeight="1" x14ac:dyDescent="0.25">
      <c r="A19" s="76">
        <v>2203082500008</v>
      </c>
      <c r="B19" s="77" t="s">
        <v>233</v>
      </c>
      <c r="C19" s="78">
        <v>81.5</v>
      </c>
      <c r="D19" s="78">
        <v>0</v>
      </c>
      <c r="E19" s="78">
        <v>0</v>
      </c>
      <c r="F19" s="78">
        <v>5</v>
      </c>
      <c r="G19" s="78">
        <v>1</v>
      </c>
      <c r="H19" s="78">
        <v>0</v>
      </c>
      <c r="I19" s="79">
        <f t="shared" si="0"/>
        <v>87.5</v>
      </c>
      <c r="J19" s="78">
        <v>88.404799999999994</v>
      </c>
      <c r="K19" s="79">
        <f t="shared" si="1"/>
        <v>88.133359999999982</v>
      </c>
      <c r="L19" s="80" t="s">
        <v>223</v>
      </c>
    </row>
    <row r="20" spans="1:12" ht="19.95" customHeight="1" x14ac:dyDescent="0.25">
      <c r="A20" s="76">
        <v>2203082500004</v>
      </c>
      <c r="B20" s="77" t="s">
        <v>234</v>
      </c>
      <c r="C20" s="78">
        <v>81.5</v>
      </c>
      <c r="D20" s="78">
        <v>2</v>
      </c>
      <c r="E20" s="78">
        <v>0</v>
      </c>
      <c r="F20" s="78">
        <v>3</v>
      </c>
      <c r="G20" s="78">
        <v>0</v>
      </c>
      <c r="H20" s="78">
        <v>3</v>
      </c>
      <c r="I20" s="79">
        <f t="shared" si="0"/>
        <v>89.5</v>
      </c>
      <c r="J20" s="78">
        <v>87.333299999999994</v>
      </c>
      <c r="K20" s="79">
        <f t="shared" si="1"/>
        <v>87.983309999999989</v>
      </c>
      <c r="L20" s="80" t="s">
        <v>223</v>
      </c>
    </row>
    <row r="21" spans="1:12" ht="19.95" customHeight="1" x14ac:dyDescent="0.25">
      <c r="A21" s="76">
        <v>2203082500013</v>
      </c>
      <c r="B21" s="77" t="s">
        <v>235</v>
      </c>
      <c r="C21" s="79">
        <v>81.5</v>
      </c>
      <c r="D21" s="79">
        <v>2</v>
      </c>
      <c r="E21" s="79">
        <v>0</v>
      </c>
      <c r="F21" s="79">
        <v>5</v>
      </c>
      <c r="G21" s="79">
        <v>0</v>
      </c>
      <c r="H21" s="79">
        <v>0</v>
      </c>
      <c r="I21" s="79">
        <f t="shared" si="0"/>
        <v>88.5</v>
      </c>
      <c r="J21" s="79">
        <v>87.684200000000004</v>
      </c>
      <c r="K21" s="79">
        <f t="shared" si="1"/>
        <v>87.928939999999997</v>
      </c>
      <c r="L21" s="80" t="s">
        <v>223</v>
      </c>
    </row>
    <row r="22" spans="1:12" ht="19.95" customHeight="1" x14ac:dyDescent="0.25">
      <c r="A22" s="76">
        <v>2203082500028</v>
      </c>
      <c r="B22" s="77" t="s">
        <v>236</v>
      </c>
      <c r="C22" s="78">
        <v>80</v>
      </c>
      <c r="D22" s="78">
        <v>2</v>
      </c>
      <c r="E22" s="78">
        <v>5</v>
      </c>
      <c r="F22" s="78">
        <v>4</v>
      </c>
      <c r="G22" s="78">
        <v>0</v>
      </c>
      <c r="H22" s="78">
        <v>0</v>
      </c>
      <c r="I22" s="79">
        <f t="shared" si="0"/>
        <v>91</v>
      </c>
      <c r="J22" s="78">
        <v>86.026300000000006</v>
      </c>
      <c r="K22" s="79">
        <f t="shared" si="1"/>
        <v>87.518410000000003</v>
      </c>
      <c r="L22" s="80" t="s">
        <v>223</v>
      </c>
    </row>
    <row r="23" spans="1:12" ht="19.95" customHeight="1" x14ac:dyDescent="0.25">
      <c r="A23" s="76">
        <v>2203082500002</v>
      </c>
      <c r="B23" s="77" t="s">
        <v>237</v>
      </c>
      <c r="C23" s="79">
        <v>80</v>
      </c>
      <c r="D23" s="79">
        <v>0</v>
      </c>
      <c r="E23" s="79">
        <v>5</v>
      </c>
      <c r="F23" s="79">
        <v>5</v>
      </c>
      <c r="G23" s="79">
        <v>0</v>
      </c>
      <c r="H23" s="79">
        <v>3</v>
      </c>
      <c r="I23" s="79">
        <f t="shared" si="0"/>
        <v>93</v>
      </c>
      <c r="J23" s="79">
        <v>85.037000000000006</v>
      </c>
      <c r="K23" s="79">
        <f t="shared" si="1"/>
        <v>87.425899999999999</v>
      </c>
      <c r="L23" s="80" t="s">
        <v>223</v>
      </c>
    </row>
    <row r="24" spans="1:12" ht="19.95" customHeight="1" x14ac:dyDescent="0.25">
      <c r="A24" s="76">
        <v>2203082500016</v>
      </c>
      <c r="B24" s="77" t="s">
        <v>238</v>
      </c>
      <c r="C24" s="78">
        <v>81.5</v>
      </c>
      <c r="D24" s="78">
        <v>2</v>
      </c>
      <c r="E24" s="78">
        <v>0</v>
      </c>
      <c r="F24" s="78">
        <v>3</v>
      </c>
      <c r="G24" s="78">
        <v>0</v>
      </c>
      <c r="H24" s="78">
        <v>0</v>
      </c>
      <c r="I24" s="79">
        <f t="shared" si="0"/>
        <v>86.5</v>
      </c>
      <c r="J24" s="78">
        <v>87.72</v>
      </c>
      <c r="K24" s="79">
        <f t="shared" si="1"/>
        <v>87.353999999999999</v>
      </c>
      <c r="L24" s="80" t="s">
        <v>223</v>
      </c>
    </row>
    <row r="25" spans="1:12" ht="19.95" customHeight="1" x14ac:dyDescent="0.25">
      <c r="A25" s="76">
        <v>2203082500029</v>
      </c>
      <c r="B25" s="77" t="s">
        <v>239</v>
      </c>
      <c r="C25" s="78">
        <v>81.5</v>
      </c>
      <c r="D25" s="78">
        <v>5</v>
      </c>
      <c r="E25" s="78">
        <v>0</v>
      </c>
      <c r="F25" s="78">
        <v>3</v>
      </c>
      <c r="G25" s="78">
        <v>1</v>
      </c>
      <c r="H25" s="78">
        <v>0</v>
      </c>
      <c r="I25" s="79">
        <f t="shared" si="0"/>
        <v>90.5</v>
      </c>
      <c r="J25" s="78">
        <v>84.478200000000001</v>
      </c>
      <c r="K25" s="79">
        <f t="shared" si="1"/>
        <v>86.284739999999999</v>
      </c>
      <c r="L25" s="80" t="s">
        <v>223</v>
      </c>
    </row>
    <row r="26" spans="1:12" ht="19.95" customHeight="1" x14ac:dyDescent="0.25">
      <c r="A26" s="81">
        <v>2203082500031</v>
      </c>
      <c r="B26" s="82" t="s">
        <v>240</v>
      </c>
      <c r="C26" s="83">
        <v>81.5</v>
      </c>
      <c r="D26" s="83">
        <v>3</v>
      </c>
      <c r="E26" s="83">
        <v>0</v>
      </c>
      <c r="F26" s="83">
        <v>4</v>
      </c>
      <c r="G26" s="83">
        <v>4.5</v>
      </c>
      <c r="H26" s="83">
        <v>0</v>
      </c>
      <c r="I26" s="84">
        <f t="shared" si="0"/>
        <v>93</v>
      </c>
      <c r="J26" s="83">
        <v>83.357100000000003</v>
      </c>
      <c r="K26" s="84">
        <f t="shared" si="1"/>
        <v>86.24996999999999</v>
      </c>
      <c r="L26" s="85" t="s">
        <v>241</v>
      </c>
    </row>
    <row r="27" spans="1:12" ht="19.95" customHeight="1" x14ac:dyDescent="0.25">
      <c r="A27" s="81">
        <v>2203082500011</v>
      </c>
      <c r="B27" s="82" t="s">
        <v>242</v>
      </c>
      <c r="C27" s="83">
        <v>81.5</v>
      </c>
      <c r="D27" s="83">
        <v>3</v>
      </c>
      <c r="E27" s="83">
        <v>0</v>
      </c>
      <c r="F27" s="83">
        <v>4</v>
      </c>
      <c r="G27" s="83">
        <v>2.5</v>
      </c>
      <c r="H27" s="83">
        <v>0</v>
      </c>
      <c r="I27" s="84">
        <f t="shared" si="0"/>
        <v>91</v>
      </c>
      <c r="J27" s="83">
        <v>84.083299999999994</v>
      </c>
      <c r="K27" s="84">
        <f t="shared" si="1"/>
        <v>86.158309999999986</v>
      </c>
      <c r="L27" s="85" t="s">
        <v>241</v>
      </c>
    </row>
    <row r="28" spans="1:12" ht="19.95" customHeight="1" x14ac:dyDescent="0.25">
      <c r="A28" s="81">
        <v>2203082500020</v>
      </c>
      <c r="B28" s="82" t="s">
        <v>243</v>
      </c>
      <c r="C28" s="83">
        <v>81.5</v>
      </c>
      <c r="D28" s="83">
        <v>2</v>
      </c>
      <c r="E28" s="83">
        <v>0</v>
      </c>
      <c r="F28" s="83">
        <v>4</v>
      </c>
      <c r="G28" s="83">
        <v>5.5</v>
      </c>
      <c r="H28" s="83">
        <v>0</v>
      </c>
      <c r="I28" s="84">
        <f t="shared" si="0"/>
        <v>93</v>
      </c>
      <c r="J28" s="83">
        <v>83.170699999999997</v>
      </c>
      <c r="K28" s="84">
        <f t="shared" si="1"/>
        <v>86.119489999999985</v>
      </c>
      <c r="L28" s="85" t="s">
        <v>241</v>
      </c>
    </row>
    <row r="29" spans="1:12" ht="19.95" customHeight="1" x14ac:dyDescent="0.25">
      <c r="A29" s="81">
        <v>2203082500010</v>
      </c>
      <c r="B29" s="82" t="s">
        <v>244</v>
      </c>
      <c r="C29" s="83">
        <v>81.5</v>
      </c>
      <c r="D29" s="83">
        <v>0</v>
      </c>
      <c r="E29" s="83">
        <v>0</v>
      </c>
      <c r="F29" s="83">
        <v>4</v>
      </c>
      <c r="G29" s="83">
        <v>2.5</v>
      </c>
      <c r="H29" s="83">
        <v>0</v>
      </c>
      <c r="I29" s="84">
        <f t="shared" si="0"/>
        <v>88</v>
      </c>
      <c r="J29" s="83">
        <v>84.052599999999998</v>
      </c>
      <c r="K29" s="84">
        <f t="shared" si="1"/>
        <v>85.236819999999994</v>
      </c>
      <c r="L29" s="85" t="s">
        <v>241</v>
      </c>
    </row>
    <row r="30" spans="1:12" ht="19.95" customHeight="1" x14ac:dyDescent="0.25">
      <c r="A30" s="81">
        <v>2203082500024</v>
      </c>
      <c r="B30" s="82" t="s">
        <v>245</v>
      </c>
      <c r="C30" s="84">
        <v>80</v>
      </c>
      <c r="D30" s="84">
        <v>0</v>
      </c>
      <c r="E30" s="84">
        <v>0</v>
      </c>
      <c r="F30" s="84">
        <v>4</v>
      </c>
      <c r="G30" s="84">
        <v>1</v>
      </c>
      <c r="H30" s="84">
        <v>0</v>
      </c>
      <c r="I30" s="84">
        <f t="shared" si="0"/>
        <v>85</v>
      </c>
      <c r="J30" s="84">
        <v>85.263199999999998</v>
      </c>
      <c r="K30" s="84">
        <f t="shared" si="1"/>
        <v>85.184239999999988</v>
      </c>
      <c r="L30" s="85" t="s">
        <v>241</v>
      </c>
    </row>
    <row r="31" spans="1:12" ht="19.95" customHeight="1" x14ac:dyDescent="0.25">
      <c r="A31" s="81">
        <v>2203082500006</v>
      </c>
      <c r="B31" s="82" t="s">
        <v>246</v>
      </c>
      <c r="C31" s="83">
        <v>80</v>
      </c>
      <c r="D31" s="83">
        <v>0</v>
      </c>
      <c r="E31" s="83">
        <v>0</v>
      </c>
      <c r="F31" s="83">
        <v>4</v>
      </c>
      <c r="G31" s="83">
        <v>1.5</v>
      </c>
      <c r="H31" s="83">
        <v>3</v>
      </c>
      <c r="I31" s="84">
        <f t="shared" si="0"/>
        <v>88.5</v>
      </c>
      <c r="J31" s="83">
        <v>83.486500000000007</v>
      </c>
      <c r="K31" s="84">
        <f t="shared" si="1"/>
        <v>84.990549999999999</v>
      </c>
      <c r="L31" s="85" t="s">
        <v>241</v>
      </c>
    </row>
    <row r="32" spans="1:12" ht="19.95" customHeight="1" x14ac:dyDescent="0.25">
      <c r="A32" s="81">
        <v>2203082500007</v>
      </c>
      <c r="B32" s="82" t="s">
        <v>247</v>
      </c>
      <c r="C32" s="83">
        <v>81</v>
      </c>
      <c r="D32" s="83">
        <v>2</v>
      </c>
      <c r="E32" s="83">
        <v>0</v>
      </c>
      <c r="F32" s="83">
        <v>4</v>
      </c>
      <c r="G32" s="83">
        <v>0</v>
      </c>
      <c r="H32" s="83">
        <v>0</v>
      </c>
      <c r="I32" s="84">
        <f t="shared" si="0"/>
        <v>87</v>
      </c>
      <c r="J32" s="83">
        <v>83.944400000000002</v>
      </c>
      <c r="K32" s="84">
        <f t="shared" si="1"/>
        <v>84.861080000000001</v>
      </c>
      <c r="L32" s="85" t="s">
        <v>241</v>
      </c>
    </row>
    <row r="33" spans="1:12" ht="19.95" customHeight="1" x14ac:dyDescent="0.25">
      <c r="A33" s="81">
        <v>2203082500005</v>
      </c>
      <c r="B33" s="82" t="s">
        <v>248</v>
      </c>
      <c r="C33" s="83">
        <v>80</v>
      </c>
      <c r="D33" s="83">
        <v>0</v>
      </c>
      <c r="E33" s="83">
        <v>0</v>
      </c>
      <c r="F33" s="83">
        <v>4</v>
      </c>
      <c r="G33" s="83">
        <v>0</v>
      </c>
      <c r="H33" s="83">
        <v>3</v>
      </c>
      <c r="I33" s="84">
        <f t="shared" si="0"/>
        <v>87</v>
      </c>
      <c r="J33" s="83">
        <v>83.8108</v>
      </c>
      <c r="K33" s="84">
        <f t="shared" si="1"/>
        <v>84.767559999999989</v>
      </c>
      <c r="L33" s="85" t="s">
        <v>241</v>
      </c>
    </row>
    <row r="34" spans="1:12" ht="19.95" customHeight="1" x14ac:dyDescent="0.25">
      <c r="A34" s="81">
        <v>2203082500019</v>
      </c>
      <c r="B34" s="82" t="s">
        <v>249</v>
      </c>
      <c r="C34" s="83">
        <v>80</v>
      </c>
      <c r="D34" s="83">
        <v>0</v>
      </c>
      <c r="E34" s="83">
        <v>0</v>
      </c>
      <c r="F34" s="83">
        <v>4</v>
      </c>
      <c r="G34" s="83">
        <v>0</v>
      </c>
      <c r="H34" s="83">
        <v>0</v>
      </c>
      <c r="I34" s="84">
        <f t="shared" si="0"/>
        <v>84</v>
      </c>
      <c r="J34" s="83">
        <v>84.8</v>
      </c>
      <c r="K34" s="84">
        <f t="shared" si="1"/>
        <v>84.559999999999988</v>
      </c>
      <c r="L34" s="85" t="s">
        <v>241</v>
      </c>
    </row>
    <row r="35" spans="1:12" ht="19.95" customHeight="1" x14ac:dyDescent="0.25">
      <c r="A35" s="81">
        <v>2203082500034</v>
      </c>
      <c r="B35" s="82" t="s">
        <v>250</v>
      </c>
      <c r="C35" s="83">
        <v>80</v>
      </c>
      <c r="D35" s="83">
        <v>0</v>
      </c>
      <c r="E35" s="83">
        <v>0</v>
      </c>
      <c r="F35" s="83">
        <v>3</v>
      </c>
      <c r="G35" s="83">
        <v>1</v>
      </c>
      <c r="H35" s="83">
        <v>0</v>
      </c>
      <c r="I35" s="84">
        <f t="shared" si="0"/>
        <v>84</v>
      </c>
      <c r="J35" s="83">
        <v>83.265299999999996</v>
      </c>
      <c r="K35" s="84">
        <f t="shared" si="1"/>
        <v>83.485709999999997</v>
      </c>
      <c r="L35" s="85" t="s">
        <v>241</v>
      </c>
    </row>
    <row r="36" spans="1:12" ht="19.95" customHeight="1" x14ac:dyDescent="0.25">
      <c r="A36" s="81">
        <v>2203082500033</v>
      </c>
      <c r="B36" s="82" t="s">
        <v>251</v>
      </c>
      <c r="C36" s="83">
        <v>80</v>
      </c>
      <c r="D36" s="83">
        <v>0</v>
      </c>
      <c r="E36" s="83">
        <v>0</v>
      </c>
      <c r="F36" s="83">
        <v>3</v>
      </c>
      <c r="G36" s="83">
        <v>0</v>
      </c>
      <c r="H36" s="83">
        <v>0</v>
      </c>
      <c r="I36" s="84">
        <f t="shared" si="0"/>
        <v>83</v>
      </c>
      <c r="J36" s="83">
        <v>83.111099999999993</v>
      </c>
      <c r="K36" s="84">
        <f t="shared" si="1"/>
        <v>83.077769999999987</v>
      </c>
      <c r="L36" s="85" t="s">
        <v>241</v>
      </c>
    </row>
    <row r="37" spans="1:12" ht="19.95" customHeight="1" x14ac:dyDescent="0.25">
      <c r="A37" s="81">
        <v>2203082500017</v>
      </c>
      <c r="B37" s="82" t="s">
        <v>252</v>
      </c>
      <c r="C37" s="83">
        <v>80</v>
      </c>
      <c r="D37" s="83">
        <v>0</v>
      </c>
      <c r="E37" s="83">
        <v>0</v>
      </c>
      <c r="F37" s="83">
        <v>3</v>
      </c>
      <c r="G37" s="83">
        <v>0</v>
      </c>
      <c r="H37" s="83">
        <v>0</v>
      </c>
      <c r="I37" s="84">
        <f t="shared" si="0"/>
        <v>83</v>
      </c>
      <c r="J37" s="83">
        <v>81.5</v>
      </c>
      <c r="K37" s="84">
        <f t="shared" si="1"/>
        <v>81.949999999999989</v>
      </c>
      <c r="L37" s="85" t="s">
        <v>241</v>
      </c>
    </row>
    <row r="38" spans="1:12" ht="19.95" customHeight="1" x14ac:dyDescent="0.25">
      <c r="A38" s="81">
        <v>2203082500015</v>
      </c>
      <c r="B38" s="82" t="s">
        <v>253</v>
      </c>
      <c r="C38" s="83">
        <v>80</v>
      </c>
      <c r="D38" s="83">
        <v>0</v>
      </c>
      <c r="E38" s="83">
        <v>0</v>
      </c>
      <c r="F38" s="83">
        <v>3</v>
      </c>
      <c r="G38" s="83">
        <v>0</v>
      </c>
      <c r="H38" s="83">
        <v>0</v>
      </c>
      <c r="I38" s="84">
        <f t="shared" si="0"/>
        <v>83</v>
      </c>
      <c r="J38" s="83">
        <v>80.3095</v>
      </c>
      <c r="K38" s="84">
        <f t="shared" si="1"/>
        <v>81.116649999999993</v>
      </c>
      <c r="L38" s="85" t="s">
        <v>241</v>
      </c>
    </row>
  </sheetData>
  <mergeCells count="9">
    <mergeCell ref="A2:L2"/>
    <mergeCell ref="A3:C3"/>
    <mergeCell ref="K3:L3"/>
    <mergeCell ref="C4:I4"/>
    <mergeCell ref="A4:A5"/>
    <mergeCell ref="B4:B5"/>
    <mergeCell ref="J4:J5"/>
    <mergeCell ref="K4:K5"/>
    <mergeCell ref="L4:L5"/>
  </mergeCells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K3" sqref="K3:L3"/>
    </sheetView>
  </sheetViews>
  <sheetFormatPr defaultColWidth="9" defaultRowHeight="15.6" x14ac:dyDescent="0.25"/>
  <cols>
    <col min="1" max="1" width="14.8984375" customWidth="1"/>
    <col min="10" max="10" width="15.09765625" customWidth="1"/>
  </cols>
  <sheetData>
    <row r="1" spans="1:12" ht="19.95" customHeight="1" x14ac:dyDescent="0.25">
      <c r="A1" s="9" t="s">
        <v>367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9.95" customHeight="1" x14ac:dyDescent="0.25">
      <c r="A2" s="141" t="s">
        <v>254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9.95" customHeight="1" x14ac:dyDescent="0.25">
      <c r="A3" s="142" t="s">
        <v>1</v>
      </c>
      <c r="B3" s="142"/>
      <c r="C3" s="142"/>
      <c r="D3" s="8"/>
      <c r="E3" s="8"/>
      <c r="F3" s="8"/>
      <c r="G3" s="8"/>
      <c r="H3" s="8"/>
      <c r="I3" s="8"/>
      <c r="J3" s="11"/>
      <c r="K3" s="142"/>
      <c r="L3" s="142"/>
    </row>
    <row r="4" spans="1:12" ht="19.95" customHeight="1" x14ac:dyDescent="0.25">
      <c r="A4" s="146" t="s">
        <v>2</v>
      </c>
      <c r="B4" s="146" t="s">
        <v>3</v>
      </c>
      <c r="C4" s="143" t="s">
        <v>4</v>
      </c>
      <c r="D4" s="144"/>
      <c r="E4" s="144"/>
      <c r="F4" s="144"/>
      <c r="G4" s="144"/>
      <c r="H4" s="144"/>
      <c r="I4" s="145"/>
      <c r="J4" s="146" t="s">
        <v>5</v>
      </c>
      <c r="K4" s="146" t="s">
        <v>6</v>
      </c>
      <c r="L4" s="146" t="s">
        <v>7</v>
      </c>
    </row>
    <row r="5" spans="1:12" ht="43.2" x14ac:dyDescent="0.25">
      <c r="A5" s="147"/>
      <c r="B5" s="147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147"/>
      <c r="K5" s="147"/>
      <c r="L5" s="147"/>
    </row>
    <row r="6" spans="1:12" ht="19.95" customHeight="1" x14ac:dyDescent="0.25">
      <c r="A6" s="86" t="s">
        <v>255</v>
      </c>
      <c r="B6" s="87" t="s">
        <v>256</v>
      </c>
      <c r="C6" s="88">
        <v>2</v>
      </c>
      <c r="D6" s="88">
        <v>5</v>
      </c>
      <c r="E6" s="88">
        <v>5</v>
      </c>
      <c r="F6" s="89">
        <v>4</v>
      </c>
      <c r="G6" s="88">
        <v>1.5</v>
      </c>
      <c r="H6" s="88">
        <v>3</v>
      </c>
      <c r="I6" s="90">
        <v>100</v>
      </c>
      <c r="J6" s="88">
        <v>89.833333330000002</v>
      </c>
      <c r="K6" s="86">
        <f t="shared" ref="K6:K31" si="0">I6*0.3+J6*0.7</f>
        <v>92.883333331000003</v>
      </c>
      <c r="L6" s="88" t="s">
        <v>18</v>
      </c>
    </row>
    <row r="7" spans="1:12" ht="19.95" customHeight="1" x14ac:dyDescent="0.25">
      <c r="A7" s="86" t="s">
        <v>257</v>
      </c>
      <c r="B7" s="87" t="s">
        <v>258</v>
      </c>
      <c r="C7" s="88">
        <v>1.5</v>
      </c>
      <c r="D7" s="88">
        <v>7</v>
      </c>
      <c r="E7" s="88"/>
      <c r="F7" s="89">
        <v>5</v>
      </c>
      <c r="G7" s="88">
        <v>4</v>
      </c>
      <c r="H7" s="88"/>
      <c r="I7" s="90">
        <f t="shared" ref="I7:I31" si="1">80+C7+D7+E7+F7+G7+H7</f>
        <v>97.5</v>
      </c>
      <c r="J7" s="91">
        <v>89</v>
      </c>
      <c r="K7" s="86">
        <f t="shared" si="0"/>
        <v>91.55</v>
      </c>
      <c r="L7" s="88" t="s">
        <v>18</v>
      </c>
    </row>
    <row r="8" spans="1:12" ht="19.95" customHeight="1" x14ac:dyDescent="0.25">
      <c r="A8" s="86" t="s">
        <v>259</v>
      </c>
      <c r="B8" s="87" t="s">
        <v>260</v>
      </c>
      <c r="C8" s="88">
        <v>1.5</v>
      </c>
      <c r="D8" s="88">
        <v>2</v>
      </c>
      <c r="E8" s="88">
        <v>5</v>
      </c>
      <c r="F8" s="89">
        <v>5</v>
      </c>
      <c r="G8" s="88">
        <v>1.5</v>
      </c>
      <c r="H8" s="88"/>
      <c r="I8" s="90">
        <f t="shared" si="1"/>
        <v>95</v>
      </c>
      <c r="J8" s="88">
        <v>89.933333329999996</v>
      </c>
      <c r="K8" s="86">
        <f t="shared" si="0"/>
        <v>91.453333330999996</v>
      </c>
      <c r="L8" s="88" t="s">
        <v>18</v>
      </c>
    </row>
    <row r="9" spans="1:12" ht="19.95" customHeight="1" x14ac:dyDescent="0.25">
      <c r="A9" s="92" t="s">
        <v>261</v>
      </c>
      <c r="B9" s="93" t="s">
        <v>262</v>
      </c>
      <c r="C9" s="94">
        <v>1.5</v>
      </c>
      <c r="D9" s="94">
        <v>5</v>
      </c>
      <c r="E9" s="94">
        <v>5</v>
      </c>
      <c r="F9" s="95">
        <v>5</v>
      </c>
      <c r="G9" s="94">
        <v>2</v>
      </c>
      <c r="H9" s="94"/>
      <c r="I9" s="96">
        <f t="shared" si="1"/>
        <v>98.5</v>
      </c>
      <c r="J9" s="92">
        <v>88.302325580000002</v>
      </c>
      <c r="K9" s="92">
        <f t="shared" si="0"/>
        <v>91.361627905999995</v>
      </c>
      <c r="L9" s="94" t="s">
        <v>39</v>
      </c>
    </row>
    <row r="10" spans="1:12" ht="19.95" customHeight="1" x14ac:dyDescent="0.25">
      <c r="A10" s="92" t="s">
        <v>263</v>
      </c>
      <c r="B10" s="93" t="s">
        <v>264</v>
      </c>
      <c r="C10" s="94">
        <v>1.5</v>
      </c>
      <c r="D10" s="94">
        <v>5</v>
      </c>
      <c r="E10" s="94"/>
      <c r="F10" s="95">
        <v>5</v>
      </c>
      <c r="G10" s="94">
        <v>3.5</v>
      </c>
      <c r="H10" s="94"/>
      <c r="I10" s="96">
        <f t="shared" si="1"/>
        <v>95</v>
      </c>
      <c r="J10" s="94">
        <v>87.976744190000005</v>
      </c>
      <c r="K10" s="92">
        <f t="shared" si="0"/>
        <v>90.083720932999995</v>
      </c>
      <c r="L10" s="94" t="s">
        <v>39</v>
      </c>
    </row>
    <row r="11" spans="1:12" ht="19.95" customHeight="1" x14ac:dyDescent="0.25">
      <c r="A11" s="92" t="s">
        <v>265</v>
      </c>
      <c r="B11" s="93" t="s">
        <v>266</v>
      </c>
      <c r="C11" s="94">
        <v>1.5</v>
      </c>
      <c r="D11" s="94">
        <v>3</v>
      </c>
      <c r="E11" s="94"/>
      <c r="F11" s="95">
        <v>5</v>
      </c>
      <c r="G11" s="94">
        <v>3.5</v>
      </c>
      <c r="H11" s="94"/>
      <c r="I11" s="96">
        <f t="shared" si="1"/>
        <v>93</v>
      </c>
      <c r="J11" s="94">
        <v>88.434782600000005</v>
      </c>
      <c r="K11" s="92">
        <f t="shared" si="0"/>
        <v>89.804347820000004</v>
      </c>
      <c r="L11" s="94" t="s">
        <v>39</v>
      </c>
    </row>
    <row r="12" spans="1:12" ht="19.95" customHeight="1" x14ac:dyDescent="0.25">
      <c r="A12" s="92" t="s">
        <v>267</v>
      </c>
      <c r="B12" s="93" t="s">
        <v>268</v>
      </c>
      <c r="C12" s="94">
        <v>1.5</v>
      </c>
      <c r="D12" s="94">
        <v>2</v>
      </c>
      <c r="E12" s="94">
        <v>5</v>
      </c>
      <c r="F12" s="95">
        <v>4</v>
      </c>
      <c r="G12" s="94">
        <v>1</v>
      </c>
      <c r="H12" s="94"/>
      <c r="I12" s="96">
        <f t="shared" si="1"/>
        <v>93.5</v>
      </c>
      <c r="J12" s="94">
        <v>88.023809249999999</v>
      </c>
      <c r="K12" s="92">
        <f t="shared" si="0"/>
        <v>89.666666475</v>
      </c>
      <c r="L12" s="94" t="s">
        <v>39</v>
      </c>
    </row>
    <row r="13" spans="1:12" ht="19.95" customHeight="1" x14ac:dyDescent="0.25">
      <c r="A13" s="92" t="s">
        <v>269</v>
      </c>
      <c r="B13" s="93" t="s">
        <v>270</v>
      </c>
      <c r="C13" s="96">
        <v>1.5</v>
      </c>
      <c r="D13" s="96">
        <v>5</v>
      </c>
      <c r="E13" s="96"/>
      <c r="F13" s="96">
        <v>4</v>
      </c>
      <c r="G13" s="96">
        <v>2.5</v>
      </c>
      <c r="H13" s="96"/>
      <c r="I13" s="96">
        <f t="shared" si="1"/>
        <v>93</v>
      </c>
      <c r="J13" s="92">
        <f>1851.5/21</f>
        <v>88.1666666666667</v>
      </c>
      <c r="K13" s="92">
        <f t="shared" si="0"/>
        <v>89.616666666666703</v>
      </c>
      <c r="L13" s="94" t="s">
        <v>39</v>
      </c>
    </row>
    <row r="14" spans="1:12" ht="19.95" customHeight="1" x14ac:dyDescent="0.25">
      <c r="A14" s="92" t="s">
        <v>271</v>
      </c>
      <c r="B14" s="93" t="s">
        <v>272</v>
      </c>
      <c r="C14" s="94">
        <v>1.5</v>
      </c>
      <c r="D14" s="94">
        <v>2</v>
      </c>
      <c r="E14" s="94"/>
      <c r="F14" s="95">
        <v>4</v>
      </c>
      <c r="G14" s="94">
        <v>1.5</v>
      </c>
      <c r="H14" s="94"/>
      <c r="I14" s="96">
        <f t="shared" si="1"/>
        <v>89</v>
      </c>
      <c r="J14" s="94">
        <v>89.023255809999995</v>
      </c>
      <c r="K14" s="92">
        <f t="shared" si="0"/>
        <v>89.016279066999999</v>
      </c>
      <c r="L14" s="94" t="s">
        <v>39</v>
      </c>
    </row>
    <row r="15" spans="1:12" ht="19.95" customHeight="1" x14ac:dyDescent="0.25">
      <c r="A15" s="92" t="s">
        <v>273</v>
      </c>
      <c r="B15" s="93" t="s">
        <v>274</v>
      </c>
      <c r="C15" s="94"/>
      <c r="D15" s="94">
        <v>2</v>
      </c>
      <c r="E15" s="94"/>
      <c r="F15" s="95">
        <v>4</v>
      </c>
      <c r="G15" s="94"/>
      <c r="H15" s="94"/>
      <c r="I15" s="96">
        <f t="shared" si="1"/>
        <v>86</v>
      </c>
      <c r="J15" s="94">
        <v>89.190476899999993</v>
      </c>
      <c r="K15" s="92">
        <f t="shared" si="0"/>
        <v>88.233333830000007</v>
      </c>
      <c r="L15" s="94" t="s">
        <v>39</v>
      </c>
    </row>
    <row r="16" spans="1:12" ht="19.95" customHeight="1" x14ac:dyDescent="0.25">
      <c r="A16" s="92" t="s">
        <v>275</v>
      </c>
      <c r="B16" s="93" t="s">
        <v>276</v>
      </c>
      <c r="C16" s="94">
        <v>1.5</v>
      </c>
      <c r="D16" s="94">
        <v>3</v>
      </c>
      <c r="E16" s="94"/>
      <c r="F16" s="95">
        <v>4</v>
      </c>
      <c r="G16" s="94">
        <v>4.5</v>
      </c>
      <c r="H16" s="94">
        <v>3</v>
      </c>
      <c r="I16" s="96">
        <f t="shared" si="1"/>
        <v>96</v>
      </c>
      <c r="J16" s="94">
        <v>84.818181809999999</v>
      </c>
      <c r="K16" s="92">
        <f t="shared" si="0"/>
        <v>88.172727266999999</v>
      </c>
      <c r="L16" s="94" t="s">
        <v>39</v>
      </c>
    </row>
    <row r="17" spans="1:12" ht="19.95" customHeight="1" x14ac:dyDescent="0.25">
      <c r="A17" s="92" t="s">
        <v>277</v>
      </c>
      <c r="B17" s="93" t="s">
        <v>278</v>
      </c>
      <c r="C17" s="94">
        <v>1.5</v>
      </c>
      <c r="D17" s="94">
        <v>5</v>
      </c>
      <c r="E17" s="94"/>
      <c r="F17" s="95">
        <v>4</v>
      </c>
      <c r="G17" s="94">
        <v>1.5</v>
      </c>
      <c r="H17" s="94"/>
      <c r="I17" s="96">
        <f t="shared" si="1"/>
        <v>92</v>
      </c>
      <c r="J17" s="94">
        <v>86.530612239999996</v>
      </c>
      <c r="K17" s="92">
        <f t="shared" si="0"/>
        <v>88.171428567999996</v>
      </c>
      <c r="L17" s="94" t="s">
        <v>39</v>
      </c>
    </row>
    <row r="18" spans="1:12" ht="19.95" customHeight="1" x14ac:dyDescent="0.25">
      <c r="A18" s="92" t="s">
        <v>279</v>
      </c>
      <c r="B18" s="93" t="s">
        <v>280</v>
      </c>
      <c r="C18" s="94">
        <v>2</v>
      </c>
      <c r="D18" s="94">
        <v>5</v>
      </c>
      <c r="E18" s="94"/>
      <c r="F18" s="95">
        <v>4</v>
      </c>
      <c r="G18" s="94"/>
      <c r="H18" s="94"/>
      <c r="I18" s="96">
        <f t="shared" si="1"/>
        <v>91</v>
      </c>
      <c r="J18" s="97">
        <v>86.674418599999996</v>
      </c>
      <c r="K18" s="92">
        <f t="shared" si="0"/>
        <v>87.972093020000003</v>
      </c>
      <c r="L18" s="94" t="s">
        <v>39</v>
      </c>
    </row>
    <row r="19" spans="1:12" ht="19.95" customHeight="1" x14ac:dyDescent="0.25">
      <c r="A19" s="92" t="s">
        <v>281</v>
      </c>
      <c r="B19" s="93" t="s">
        <v>282</v>
      </c>
      <c r="C19" s="94">
        <v>1.5</v>
      </c>
      <c r="D19" s="94">
        <v>2</v>
      </c>
      <c r="E19" s="94"/>
      <c r="F19" s="95">
        <v>4</v>
      </c>
      <c r="G19" s="94">
        <v>1.5</v>
      </c>
      <c r="H19" s="94"/>
      <c r="I19" s="96">
        <f t="shared" si="1"/>
        <v>89</v>
      </c>
      <c r="J19" s="94">
        <v>87.418604650000006</v>
      </c>
      <c r="K19" s="92">
        <f t="shared" si="0"/>
        <v>87.893023255000003</v>
      </c>
      <c r="L19" s="94" t="s">
        <v>39</v>
      </c>
    </row>
    <row r="20" spans="1:12" ht="19.95" customHeight="1" x14ac:dyDescent="0.25">
      <c r="A20" s="92" t="s">
        <v>283</v>
      </c>
      <c r="B20" s="93" t="s">
        <v>284</v>
      </c>
      <c r="C20" s="94"/>
      <c r="D20" s="94"/>
      <c r="E20" s="94"/>
      <c r="F20" s="95">
        <v>4</v>
      </c>
      <c r="G20" s="94">
        <v>2</v>
      </c>
      <c r="H20" s="94">
        <v>3</v>
      </c>
      <c r="I20" s="96">
        <f t="shared" si="1"/>
        <v>89</v>
      </c>
      <c r="J20" s="94">
        <v>86.459459460000005</v>
      </c>
      <c r="K20" s="92">
        <f t="shared" si="0"/>
        <v>87.221621622000001</v>
      </c>
      <c r="L20" s="94" t="s">
        <v>39</v>
      </c>
    </row>
    <row r="21" spans="1:12" ht="19.95" customHeight="1" x14ac:dyDescent="0.25">
      <c r="A21" s="92" t="s">
        <v>285</v>
      </c>
      <c r="B21" s="93" t="s">
        <v>286</v>
      </c>
      <c r="C21" s="94"/>
      <c r="D21" s="94"/>
      <c r="E21" s="94"/>
      <c r="F21" s="95">
        <v>4</v>
      </c>
      <c r="G21" s="94">
        <v>1</v>
      </c>
      <c r="H21" s="94">
        <v>3</v>
      </c>
      <c r="I21" s="96">
        <f t="shared" si="1"/>
        <v>88</v>
      </c>
      <c r="J21" s="94">
        <v>86.761904759999993</v>
      </c>
      <c r="K21" s="92">
        <f t="shared" si="0"/>
        <v>87.133333332000007</v>
      </c>
      <c r="L21" s="94" t="s">
        <v>39</v>
      </c>
    </row>
    <row r="22" spans="1:12" ht="19.95" customHeight="1" x14ac:dyDescent="0.25">
      <c r="A22" s="98" t="s">
        <v>287</v>
      </c>
      <c r="B22" s="99" t="s">
        <v>288</v>
      </c>
      <c r="C22" s="100"/>
      <c r="D22" s="100"/>
      <c r="E22" s="100">
        <v>5</v>
      </c>
      <c r="F22" s="101">
        <v>4</v>
      </c>
      <c r="G22" s="100"/>
      <c r="H22" s="100"/>
      <c r="I22" s="102">
        <f t="shared" si="1"/>
        <v>89</v>
      </c>
      <c r="J22" s="100">
        <v>85.756097560000001</v>
      </c>
      <c r="K22" s="98">
        <f t="shared" si="0"/>
        <v>86.729268292</v>
      </c>
      <c r="L22" s="100" t="s">
        <v>138</v>
      </c>
    </row>
    <row r="23" spans="1:12" ht="19.95" customHeight="1" x14ac:dyDescent="0.25">
      <c r="A23" s="98" t="s">
        <v>289</v>
      </c>
      <c r="B23" s="99" t="s">
        <v>290</v>
      </c>
      <c r="C23" s="100"/>
      <c r="D23" s="100"/>
      <c r="E23" s="100"/>
      <c r="F23" s="101">
        <v>4</v>
      </c>
      <c r="G23" s="100"/>
      <c r="H23" s="100"/>
      <c r="I23" s="102">
        <f t="shared" si="1"/>
        <v>84</v>
      </c>
      <c r="J23" s="100">
        <v>87.395348830000003</v>
      </c>
      <c r="K23" s="98">
        <f t="shared" si="0"/>
        <v>86.376744181000007</v>
      </c>
      <c r="L23" s="100" t="s">
        <v>138</v>
      </c>
    </row>
    <row r="24" spans="1:12" ht="19.95" customHeight="1" x14ac:dyDescent="0.25">
      <c r="A24" s="98" t="s">
        <v>291</v>
      </c>
      <c r="B24" s="99" t="s">
        <v>292</v>
      </c>
      <c r="C24" s="102">
        <v>1.5</v>
      </c>
      <c r="D24" s="102"/>
      <c r="E24" s="102"/>
      <c r="F24" s="102">
        <v>4</v>
      </c>
      <c r="G24" s="102"/>
      <c r="H24" s="102"/>
      <c r="I24" s="102">
        <f t="shared" si="1"/>
        <v>85.5</v>
      </c>
      <c r="J24" s="102">
        <v>85.425531910000004</v>
      </c>
      <c r="K24" s="98">
        <f t="shared" si="0"/>
        <v>85.447872337000007</v>
      </c>
      <c r="L24" s="100" t="s">
        <v>138</v>
      </c>
    </row>
    <row r="25" spans="1:12" ht="19.95" customHeight="1" x14ac:dyDescent="0.25">
      <c r="A25" s="98" t="s">
        <v>293</v>
      </c>
      <c r="B25" s="99" t="s">
        <v>294</v>
      </c>
      <c r="C25" s="100"/>
      <c r="D25" s="100"/>
      <c r="E25" s="100"/>
      <c r="F25" s="101">
        <v>4</v>
      </c>
      <c r="G25" s="100"/>
      <c r="H25" s="100"/>
      <c r="I25" s="102">
        <f t="shared" si="1"/>
        <v>84</v>
      </c>
      <c r="J25" s="98">
        <v>85.860465110000007</v>
      </c>
      <c r="K25" s="98">
        <f t="shared" si="0"/>
        <v>85.302325577000005</v>
      </c>
      <c r="L25" s="100" t="s">
        <v>138</v>
      </c>
    </row>
    <row r="26" spans="1:12" ht="19.95" customHeight="1" x14ac:dyDescent="0.25">
      <c r="A26" s="98" t="s">
        <v>295</v>
      </c>
      <c r="B26" s="99" t="s">
        <v>296</v>
      </c>
      <c r="C26" s="100">
        <v>1</v>
      </c>
      <c r="D26" s="100">
        <v>2</v>
      </c>
      <c r="E26" s="100"/>
      <c r="F26" s="101">
        <v>4</v>
      </c>
      <c r="G26" s="100"/>
      <c r="H26" s="100">
        <v>3</v>
      </c>
      <c r="I26" s="102">
        <f t="shared" si="1"/>
        <v>90</v>
      </c>
      <c r="J26" s="100">
        <v>82.829268290000002</v>
      </c>
      <c r="K26" s="98">
        <f t="shared" si="0"/>
        <v>84.980487803000003</v>
      </c>
      <c r="L26" s="100" t="s">
        <v>138</v>
      </c>
    </row>
    <row r="27" spans="1:12" ht="19.95" customHeight="1" x14ac:dyDescent="0.25">
      <c r="A27" s="98" t="s">
        <v>297</v>
      </c>
      <c r="B27" s="99" t="s">
        <v>298</v>
      </c>
      <c r="C27" s="100"/>
      <c r="D27" s="100"/>
      <c r="E27" s="100"/>
      <c r="F27" s="101">
        <v>3</v>
      </c>
      <c r="G27" s="100"/>
      <c r="H27" s="100"/>
      <c r="I27" s="102">
        <f t="shared" si="1"/>
        <v>83</v>
      </c>
      <c r="J27" s="98">
        <v>84.465116280000004</v>
      </c>
      <c r="K27" s="98">
        <f t="shared" si="0"/>
        <v>84.025581396000007</v>
      </c>
      <c r="L27" s="100" t="s">
        <v>138</v>
      </c>
    </row>
    <row r="28" spans="1:12" ht="19.95" customHeight="1" x14ac:dyDescent="0.25">
      <c r="A28" s="98" t="s">
        <v>299</v>
      </c>
      <c r="B28" s="99" t="s">
        <v>300</v>
      </c>
      <c r="C28" s="102"/>
      <c r="D28" s="102"/>
      <c r="E28" s="102"/>
      <c r="F28" s="102">
        <v>3</v>
      </c>
      <c r="G28" s="102"/>
      <c r="H28" s="102"/>
      <c r="I28" s="102">
        <f t="shared" si="1"/>
        <v>83</v>
      </c>
      <c r="J28" s="98">
        <v>84.236842100000004</v>
      </c>
      <c r="K28" s="98">
        <f t="shared" si="0"/>
        <v>83.865789469999996</v>
      </c>
      <c r="L28" s="100" t="s">
        <v>138</v>
      </c>
    </row>
    <row r="29" spans="1:12" ht="19.95" customHeight="1" x14ac:dyDescent="0.25">
      <c r="A29" s="98" t="s">
        <v>301</v>
      </c>
      <c r="B29" s="99" t="s">
        <v>302</v>
      </c>
      <c r="C29" s="100"/>
      <c r="D29" s="100"/>
      <c r="E29" s="100"/>
      <c r="F29" s="101">
        <v>3</v>
      </c>
      <c r="G29" s="100"/>
      <c r="H29" s="100"/>
      <c r="I29" s="102">
        <f t="shared" si="1"/>
        <v>83</v>
      </c>
      <c r="J29" s="100">
        <v>84.093023259999995</v>
      </c>
      <c r="K29" s="98">
        <f t="shared" si="0"/>
        <v>83.765116281999994</v>
      </c>
      <c r="L29" s="100" t="s">
        <v>138</v>
      </c>
    </row>
    <row r="30" spans="1:12" ht="19.95" customHeight="1" x14ac:dyDescent="0.25">
      <c r="A30" s="98" t="s">
        <v>303</v>
      </c>
      <c r="B30" s="99" t="s">
        <v>304</v>
      </c>
      <c r="C30" s="100"/>
      <c r="D30" s="100">
        <v>2</v>
      </c>
      <c r="E30" s="100"/>
      <c r="F30" s="101">
        <v>3</v>
      </c>
      <c r="G30" s="100"/>
      <c r="H30" s="100"/>
      <c r="I30" s="102">
        <f t="shared" si="1"/>
        <v>85</v>
      </c>
      <c r="J30" s="98">
        <v>81.534883719999996</v>
      </c>
      <c r="K30" s="98">
        <f t="shared" si="0"/>
        <v>82.574418604000002</v>
      </c>
      <c r="L30" s="100" t="s">
        <v>138</v>
      </c>
    </row>
    <row r="31" spans="1:12" ht="19.95" customHeight="1" x14ac:dyDescent="0.25">
      <c r="A31" s="98" t="s">
        <v>305</v>
      </c>
      <c r="B31" s="99" t="s">
        <v>306</v>
      </c>
      <c r="C31" s="100"/>
      <c r="D31" s="100"/>
      <c r="E31" s="100"/>
      <c r="F31" s="101">
        <v>3</v>
      </c>
      <c r="G31" s="100"/>
      <c r="H31" s="100"/>
      <c r="I31" s="102">
        <f t="shared" si="1"/>
        <v>83</v>
      </c>
      <c r="J31" s="100">
        <v>80.272727270000004</v>
      </c>
      <c r="K31" s="98">
        <f t="shared" si="0"/>
        <v>81.090909088999993</v>
      </c>
      <c r="L31" s="100" t="s">
        <v>138</v>
      </c>
    </row>
  </sheetData>
  <mergeCells count="9">
    <mergeCell ref="A2:L2"/>
    <mergeCell ref="A3:C3"/>
    <mergeCell ref="K3:L3"/>
    <mergeCell ref="C4:I4"/>
    <mergeCell ref="A4:A5"/>
    <mergeCell ref="B4:B5"/>
    <mergeCell ref="J4:J5"/>
    <mergeCell ref="K4:K5"/>
    <mergeCell ref="L4:L5"/>
  </mergeCells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workbookViewId="0">
      <selection activeCell="Q9" sqref="Q9"/>
    </sheetView>
  </sheetViews>
  <sheetFormatPr defaultColWidth="9" defaultRowHeight="15.6" x14ac:dyDescent="0.25"/>
  <cols>
    <col min="1" max="1" width="14.8984375" customWidth="1"/>
    <col min="10" max="10" width="15.09765625" customWidth="1"/>
  </cols>
  <sheetData>
    <row r="1" spans="1:12" ht="17.399999999999999" x14ac:dyDescent="0.25">
      <c r="A1" s="1" t="s">
        <v>368</v>
      </c>
      <c r="B1" s="2"/>
      <c r="C1" s="2"/>
      <c r="D1" s="2"/>
      <c r="E1" s="2"/>
      <c r="F1" s="2"/>
      <c r="G1" s="2"/>
      <c r="H1" s="2"/>
      <c r="I1" s="2"/>
      <c r="J1" s="5"/>
      <c r="K1" s="6"/>
      <c r="L1" s="2"/>
    </row>
    <row r="2" spans="1:12" ht="18.600000000000001" x14ac:dyDescent="0.25">
      <c r="A2" s="141" t="s">
        <v>217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6.8" x14ac:dyDescent="0.25">
      <c r="A3" s="148" t="s">
        <v>1</v>
      </c>
      <c r="B3" s="148"/>
      <c r="C3" s="148"/>
      <c r="D3" s="3"/>
      <c r="E3" s="3"/>
      <c r="F3" s="3"/>
      <c r="G3" s="3"/>
      <c r="H3" s="3"/>
      <c r="I3" s="3"/>
      <c r="J3" s="7"/>
      <c r="K3" s="149"/>
      <c r="L3" s="142"/>
    </row>
    <row r="4" spans="1:12" x14ac:dyDescent="0.25">
      <c r="A4" s="146" t="s">
        <v>2</v>
      </c>
      <c r="B4" s="146" t="s">
        <v>3</v>
      </c>
      <c r="C4" s="143" t="s">
        <v>4</v>
      </c>
      <c r="D4" s="144"/>
      <c r="E4" s="144"/>
      <c r="F4" s="144"/>
      <c r="G4" s="144"/>
      <c r="H4" s="144"/>
      <c r="I4" s="145"/>
      <c r="J4" s="150" t="s">
        <v>5</v>
      </c>
      <c r="K4" s="152" t="s">
        <v>6</v>
      </c>
      <c r="L4" s="146" t="s">
        <v>7</v>
      </c>
    </row>
    <row r="5" spans="1:12" ht="43.2" x14ac:dyDescent="0.25">
      <c r="A5" s="147"/>
      <c r="B5" s="147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151"/>
      <c r="K5" s="153"/>
      <c r="L5" s="147"/>
    </row>
    <row r="6" spans="1:12" ht="19.95" customHeight="1" x14ac:dyDescent="0.25">
      <c r="A6" s="103" t="s">
        <v>307</v>
      </c>
      <c r="B6" s="104" t="s">
        <v>308</v>
      </c>
      <c r="C6" s="105">
        <v>1.5</v>
      </c>
      <c r="D6" s="105">
        <v>5</v>
      </c>
      <c r="E6" s="105">
        <v>5</v>
      </c>
      <c r="F6" s="90">
        <v>5</v>
      </c>
      <c r="G6" s="105">
        <v>2.5</v>
      </c>
      <c r="H6" s="105">
        <v>3</v>
      </c>
      <c r="I6" s="105">
        <v>100</v>
      </c>
      <c r="J6" s="106">
        <v>87.08108</v>
      </c>
      <c r="K6" s="107">
        <f t="shared" ref="K6:K34" si="0">I6*0.3+J6*0.7</f>
        <v>90.956755999999999</v>
      </c>
      <c r="L6" s="90" t="s">
        <v>18</v>
      </c>
    </row>
    <row r="7" spans="1:12" ht="19.95" customHeight="1" x14ac:dyDescent="0.25">
      <c r="A7" s="103" t="s">
        <v>309</v>
      </c>
      <c r="B7" s="104" t="s">
        <v>310</v>
      </c>
      <c r="C7" s="105">
        <v>1.5</v>
      </c>
      <c r="D7" s="105">
        <v>5</v>
      </c>
      <c r="E7" s="105">
        <v>5</v>
      </c>
      <c r="F7" s="89">
        <v>5</v>
      </c>
      <c r="G7" s="105"/>
      <c r="H7" s="105">
        <v>3</v>
      </c>
      <c r="I7" s="105">
        <v>99.5</v>
      </c>
      <c r="J7" s="108">
        <v>86.270269999999996</v>
      </c>
      <c r="K7" s="107">
        <f t="shared" si="0"/>
        <v>90.239188999999996</v>
      </c>
      <c r="L7" s="90" t="s">
        <v>18</v>
      </c>
    </row>
    <row r="8" spans="1:12" ht="19.95" customHeight="1" x14ac:dyDescent="0.25">
      <c r="A8" s="103" t="s">
        <v>311</v>
      </c>
      <c r="B8" s="104" t="s">
        <v>312</v>
      </c>
      <c r="C8" s="105">
        <v>1.5</v>
      </c>
      <c r="D8" s="105">
        <v>2</v>
      </c>
      <c r="E8" s="105"/>
      <c r="F8" s="90">
        <v>4</v>
      </c>
      <c r="G8" s="105">
        <v>1</v>
      </c>
      <c r="H8" s="105"/>
      <c r="I8" s="105">
        <v>88.5</v>
      </c>
      <c r="J8" s="106">
        <v>88.216220000000007</v>
      </c>
      <c r="K8" s="107">
        <f t="shared" si="0"/>
        <v>88.301354000000003</v>
      </c>
      <c r="L8" s="90" t="s">
        <v>18</v>
      </c>
    </row>
    <row r="9" spans="1:12" ht="19.95" customHeight="1" x14ac:dyDescent="0.25">
      <c r="A9" s="109" t="s">
        <v>313</v>
      </c>
      <c r="B9" s="110" t="s">
        <v>314</v>
      </c>
      <c r="C9" s="111"/>
      <c r="D9" s="111">
        <v>2</v>
      </c>
      <c r="E9" s="111"/>
      <c r="F9" s="95">
        <v>4</v>
      </c>
      <c r="G9" s="111"/>
      <c r="H9" s="111"/>
      <c r="I9" s="111">
        <v>86</v>
      </c>
      <c r="J9" s="112">
        <v>89.16216</v>
      </c>
      <c r="K9" s="113">
        <f t="shared" si="0"/>
        <v>88.213511999999994</v>
      </c>
      <c r="L9" s="95" t="s">
        <v>39</v>
      </c>
    </row>
    <row r="10" spans="1:12" ht="19.95" customHeight="1" x14ac:dyDescent="0.25">
      <c r="A10" s="109" t="s">
        <v>315</v>
      </c>
      <c r="B10" s="110" t="s">
        <v>316</v>
      </c>
      <c r="C10" s="111">
        <v>1.5</v>
      </c>
      <c r="D10" s="111">
        <v>2</v>
      </c>
      <c r="E10" s="111">
        <v>5</v>
      </c>
      <c r="F10" s="95">
        <v>4</v>
      </c>
      <c r="G10" s="111">
        <v>1.5</v>
      </c>
      <c r="H10" s="111">
        <v>3</v>
      </c>
      <c r="I10" s="111">
        <v>97</v>
      </c>
      <c r="J10" s="112">
        <v>84.405410000000003</v>
      </c>
      <c r="K10" s="113">
        <f t="shared" si="0"/>
        <v>88.183786999999995</v>
      </c>
      <c r="L10" s="95" t="s">
        <v>39</v>
      </c>
    </row>
    <row r="11" spans="1:12" ht="19.95" customHeight="1" x14ac:dyDescent="0.25">
      <c r="A11" s="109" t="s">
        <v>317</v>
      </c>
      <c r="B11" s="110" t="s">
        <v>318</v>
      </c>
      <c r="C11" s="111"/>
      <c r="D11" s="111"/>
      <c r="E11" s="111"/>
      <c r="F11" s="95">
        <v>3</v>
      </c>
      <c r="G11" s="111"/>
      <c r="H11" s="111"/>
      <c r="I11" s="111">
        <v>83</v>
      </c>
      <c r="J11" s="112">
        <v>89.67568</v>
      </c>
      <c r="K11" s="113">
        <f t="shared" si="0"/>
        <v>87.672976000000006</v>
      </c>
      <c r="L11" s="95" t="s">
        <v>39</v>
      </c>
    </row>
    <row r="12" spans="1:12" ht="19.95" customHeight="1" x14ac:dyDescent="0.25">
      <c r="A12" s="109" t="s">
        <v>319</v>
      </c>
      <c r="B12" s="110" t="s">
        <v>320</v>
      </c>
      <c r="C12" s="111">
        <v>1.5</v>
      </c>
      <c r="D12" s="111">
        <v>5</v>
      </c>
      <c r="E12" s="111"/>
      <c r="F12" s="95">
        <v>4</v>
      </c>
      <c r="G12" s="111">
        <v>2.5</v>
      </c>
      <c r="H12" s="111"/>
      <c r="I12" s="111">
        <v>93</v>
      </c>
      <c r="J12" s="112">
        <v>85.351349999999996</v>
      </c>
      <c r="K12" s="113">
        <f t="shared" si="0"/>
        <v>87.645944999999998</v>
      </c>
      <c r="L12" s="95" t="s">
        <v>39</v>
      </c>
    </row>
    <row r="13" spans="1:12" ht="19.95" customHeight="1" x14ac:dyDescent="0.25">
      <c r="A13" s="109" t="s">
        <v>321</v>
      </c>
      <c r="B13" s="110" t="s">
        <v>322</v>
      </c>
      <c r="C13" s="111">
        <v>1.5</v>
      </c>
      <c r="D13" s="111"/>
      <c r="E13" s="111"/>
      <c r="F13" s="95">
        <v>4</v>
      </c>
      <c r="G13" s="111"/>
      <c r="H13" s="111">
        <v>3</v>
      </c>
      <c r="I13" s="111">
        <v>88.5</v>
      </c>
      <c r="J13" s="112">
        <v>87.24324</v>
      </c>
      <c r="K13" s="113">
        <f t="shared" si="0"/>
        <v>87.620267999999996</v>
      </c>
      <c r="L13" s="95" t="s">
        <v>39</v>
      </c>
    </row>
    <row r="14" spans="1:12" ht="19.95" customHeight="1" x14ac:dyDescent="0.25">
      <c r="A14" s="109" t="s">
        <v>323</v>
      </c>
      <c r="B14" s="110" t="s">
        <v>324</v>
      </c>
      <c r="C14" s="111">
        <v>1.5</v>
      </c>
      <c r="D14" s="111"/>
      <c r="E14" s="114"/>
      <c r="F14" s="95">
        <v>4</v>
      </c>
      <c r="G14" s="111"/>
      <c r="H14" s="111">
        <v>3</v>
      </c>
      <c r="I14" s="111">
        <v>88.5</v>
      </c>
      <c r="J14" s="112">
        <v>86.91892</v>
      </c>
      <c r="K14" s="113">
        <f t="shared" si="0"/>
        <v>87.393243999999996</v>
      </c>
      <c r="L14" s="95" t="s">
        <v>39</v>
      </c>
    </row>
    <row r="15" spans="1:12" ht="19.95" customHeight="1" x14ac:dyDescent="0.25">
      <c r="A15" s="109" t="s">
        <v>325</v>
      </c>
      <c r="B15" s="110" t="s">
        <v>326</v>
      </c>
      <c r="C15" s="111"/>
      <c r="D15" s="111"/>
      <c r="E15" s="111"/>
      <c r="F15" s="95">
        <v>3</v>
      </c>
      <c r="G15" s="111"/>
      <c r="H15" s="111"/>
      <c r="I15" s="111">
        <v>83</v>
      </c>
      <c r="J15" s="112">
        <v>88.945949999999996</v>
      </c>
      <c r="K15" s="113">
        <f t="shared" si="0"/>
        <v>87.162165000000002</v>
      </c>
      <c r="L15" s="95" t="s">
        <v>39</v>
      </c>
    </row>
    <row r="16" spans="1:12" ht="19.95" customHeight="1" x14ac:dyDescent="0.25">
      <c r="A16" s="109" t="s">
        <v>327</v>
      </c>
      <c r="B16" s="110" t="s">
        <v>328</v>
      </c>
      <c r="C16" s="111"/>
      <c r="D16" s="111">
        <v>2</v>
      </c>
      <c r="E16" s="111"/>
      <c r="F16" s="95">
        <v>5</v>
      </c>
      <c r="G16" s="111">
        <v>1</v>
      </c>
      <c r="H16" s="111"/>
      <c r="I16" s="111">
        <v>88</v>
      </c>
      <c r="J16" s="112">
        <v>86.32432</v>
      </c>
      <c r="K16" s="113">
        <f t="shared" si="0"/>
        <v>86.827023999999994</v>
      </c>
      <c r="L16" s="95" t="s">
        <v>39</v>
      </c>
    </row>
    <row r="17" spans="1:12" ht="19.95" customHeight="1" x14ac:dyDescent="0.25">
      <c r="A17" s="109" t="s">
        <v>329</v>
      </c>
      <c r="B17" s="115" t="s">
        <v>330</v>
      </c>
      <c r="C17" s="111"/>
      <c r="D17" s="111"/>
      <c r="E17" s="111"/>
      <c r="F17" s="95">
        <v>3</v>
      </c>
      <c r="G17" s="111">
        <v>6</v>
      </c>
      <c r="H17" s="111"/>
      <c r="I17" s="111">
        <v>89</v>
      </c>
      <c r="J17" s="112">
        <v>85.891890000000004</v>
      </c>
      <c r="K17" s="113">
        <f t="shared" si="0"/>
        <v>86.824323000000007</v>
      </c>
      <c r="L17" s="95" t="s">
        <v>39</v>
      </c>
    </row>
    <row r="18" spans="1:12" ht="19.95" customHeight="1" x14ac:dyDescent="0.25">
      <c r="A18" s="109" t="s">
        <v>331</v>
      </c>
      <c r="B18" s="115" t="s">
        <v>332</v>
      </c>
      <c r="C18" s="111"/>
      <c r="D18" s="111">
        <v>2</v>
      </c>
      <c r="E18" s="111"/>
      <c r="F18" s="95">
        <v>5</v>
      </c>
      <c r="G18" s="111"/>
      <c r="H18" s="111">
        <v>3</v>
      </c>
      <c r="I18" s="111">
        <v>90</v>
      </c>
      <c r="J18" s="112">
        <v>85.135140000000007</v>
      </c>
      <c r="K18" s="113">
        <f t="shared" si="0"/>
        <v>86.594598000000005</v>
      </c>
      <c r="L18" s="95" t="s">
        <v>39</v>
      </c>
    </row>
    <row r="19" spans="1:12" ht="19.95" customHeight="1" x14ac:dyDescent="0.25">
      <c r="A19" s="109" t="s">
        <v>333</v>
      </c>
      <c r="B19" s="115" t="s">
        <v>334</v>
      </c>
      <c r="C19" s="111"/>
      <c r="D19" s="111">
        <v>2</v>
      </c>
      <c r="E19" s="111"/>
      <c r="F19" s="96">
        <v>5</v>
      </c>
      <c r="G19" s="111"/>
      <c r="H19" s="111"/>
      <c r="I19" s="111">
        <v>87</v>
      </c>
      <c r="J19" s="116">
        <v>86.054050000000004</v>
      </c>
      <c r="K19" s="113">
        <f t="shared" si="0"/>
        <v>86.337834999999998</v>
      </c>
      <c r="L19" s="95" t="s">
        <v>39</v>
      </c>
    </row>
    <row r="20" spans="1:12" ht="19.95" customHeight="1" x14ac:dyDescent="0.25">
      <c r="A20" s="109" t="s">
        <v>335</v>
      </c>
      <c r="B20" s="115" t="s">
        <v>336</v>
      </c>
      <c r="C20" s="111"/>
      <c r="D20" s="111"/>
      <c r="E20" s="111"/>
      <c r="F20" s="95">
        <v>3</v>
      </c>
      <c r="G20" s="111">
        <v>1</v>
      </c>
      <c r="H20" s="111"/>
      <c r="I20" s="111">
        <v>84</v>
      </c>
      <c r="J20" s="112">
        <v>87.08108</v>
      </c>
      <c r="K20" s="113">
        <f t="shared" si="0"/>
        <v>86.156756000000001</v>
      </c>
      <c r="L20" s="95" t="s">
        <v>39</v>
      </c>
    </row>
    <row r="21" spans="1:12" ht="19.95" customHeight="1" x14ac:dyDescent="0.25">
      <c r="A21" s="109" t="s">
        <v>337</v>
      </c>
      <c r="B21" s="115" t="s">
        <v>338</v>
      </c>
      <c r="C21" s="111">
        <v>1.5</v>
      </c>
      <c r="D21" s="111"/>
      <c r="E21" s="111"/>
      <c r="F21" s="95">
        <v>4</v>
      </c>
      <c r="G21" s="111"/>
      <c r="H21" s="111"/>
      <c r="I21" s="111">
        <v>85.5</v>
      </c>
      <c r="J21" s="112">
        <v>86.32432</v>
      </c>
      <c r="K21" s="113">
        <f t="shared" si="0"/>
        <v>86.077023999999994</v>
      </c>
      <c r="L21" s="95" t="s">
        <v>39</v>
      </c>
    </row>
    <row r="22" spans="1:12" ht="19.95" customHeight="1" x14ac:dyDescent="0.25">
      <c r="A22" s="109" t="s">
        <v>339</v>
      </c>
      <c r="B22" s="115" t="s">
        <v>340</v>
      </c>
      <c r="C22" s="111"/>
      <c r="D22" s="111"/>
      <c r="E22" s="111">
        <v>5</v>
      </c>
      <c r="F22" s="95">
        <v>3</v>
      </c>
      <c r="G22" s="111"/>
      <c r="H22" s="111"/>
      <c r="I22" s="111">
        <v>88</v>
      </c>
      <c r="J22" s="112">
        <v>84.891890000000004</v>
      </c>
      <c r="K22" s="113">
        <f t="shared" si="0"/>
        <v>85.824323000000007</v>
      </c>
      <c r="L22" s="95" t="s">
        <v>39</v>
      </c>
    </row>
    <row r="23" spans="1:12" ht="19.95" customHeight="1" x14ac:dyDescent="0.25">
      <c r="A23" s="117" t="s">
        <v>341</v>
      </c>
      <c r="B23" s="118" t="s">
        <v>342</v>
      </c>
      <c r="C23" s="119">
        <v>1.5</v>
      </c>
      <c r="D23" s="119">
        <v>2</v>
      </c>
      <c r="E23" s="119">
        <v>5</v>
      </c>
      <c r="F23" s="101">
        <v>4</v>
      </c>
      <c r="G23" s="119"/>
      <c r="H23" s="119"/>
      <c r="I23" s="119">
        <v>92.5</v>
      </c>
      <c r="J23" s="120">
        <v>82.297300000000007</v>
      </c>
      <c r="K23" s="121">
        <f t="shared" si="0"/>
        <v>85.358109999999996</v>
      </c>
      <c r="L23" s="101" t="s">
        <v>138</v>
      </c>
    </row>
    <row r="24" spans="1:12" ht="19.95" customHeight="1" x14ac:dyDescent="0.25">
      <c r="A24" s="117" t="s">
        <v>343</v>
      </c>
      <c r="B24" s="118" t="s">
        <v>344</v>
      </c>
      <c r="C24" s="119">
        <v>1.5</v>
      </c>
      <c r="D24" s="119"/>
      <c r="E24" s="119"/>
      <c r="F24" s="101">
        <v>4</v>
      </c>
      <c r="G24" s="119"/>
      <c r="H24" s="119"/>
      <c r="I24" s="119">
        <v>85.5</v>
      </c>
      <c r="J24" s="120">
        <v>85.297300000000007</v>
      </c>
      <c r="K24" s="121">
        <f t="shared" si="0"/>
        <v>85.358109999999996</v>
      </c>
      <c r="L24" s="101" t="s">
        <v>138</v>
      </c>
    </row>
    <row r="25" spans="1:12" ht="19.95" customHeight="1" x14ac:dyDescent="0.25">
      <c r="A25" s="117" t="s">
        <v>345</v>
      </c>
      <c r="B25" s="118" t="s">
        <v>346</v>
      </c>
      <c r="C25" s="119">
        <v>1.5</v>
      </c>
      <c r="D25" s="119">
        <v>2</v>
      </c>
      <c r="E25" s="119"/>
      <c r="F25" s="101">
        <v>4</v>
      </c>
      <c r="G25" s="119"/>
      <c r="H25" s="119">
        <v>3</v>
      </c>
      <c r="I25" s="119">
        <v>90.5</v>
      </c>
      <c r="J25" s="120">
        <v>83</v>
      </c>
      <c r="K25" s="121">
        <f t="shared" si="0"/>
        <v>85.25</v>
      </c>
      <c r="L25" s="101" t="s">
        <v>138</v>
      </c>
    </row>
    <row r="26" spans="1:12" ht="19.95" customHeight="1" x14ac:dyDescent="0.25">
      <c r="A26" s="117" t="s">
        <v>347</v>
      </c>
      <c r="B26" s="118" t="s">
        <v>348</v>
      </c>
      <c r="C26" s="119"/>
      <c r="D26" s="119"/>
      <c r="E26" s="119"/>
      <c r="F26" s="101">
        <v>3</v>
      </c>
      <c r="G26" s="119"/>
      <c r="H26" s="119"/>
      <c r="I26" s="119">
        <v>83</v>
      </c>
      <c r="J26" s="120">
        <v>86.135140000000007</v>
      </c>
      <c r="K26" s="121">
        <f t="shared" si="0"/>
        <v>85.194597999999999</v>
      </c>
      <c r="L26" s="101" t="s">
        <v>138</v>
      </c>
    </row>
    <row r="27" spans="1:12" ht="19.95" customHeight="1" x14ac:dyDescent="0.25">
      <c r="A27" s="117" t="s">
        <v>349</v>
      </c>
      <c r="B27" s="118" t="s">
        <v>350</v>
      </c>
      <c r="C27" s="119"/>
      <c r="D27" s="119"/>
      <c r="E27" s="119"/>
      <c r="F27" s="101">
        <v>3</v>
      </c>
      <c r="G27" s="119"/>
      <c r="H27" s="119"/>
      <c r="I27" s="119">
        <v>83</v>
      </c>
      <c r="J27" s="120">
        <v>85.16216</v>
      </c>
      <c r="K27" s="121">
        <f t="shared" si="0"/>
        <v>84.513512000000006</v>
      </c>
      <c r="L27" s="101" t="s">
        <v>138</v>
      </c>
    </row>
    <row r="28" spans="1:12" ht="19.95" customHeight="1" x14ac:dyDescent="0.25">
      <c r="A28" s="117" t="s">
        <v>351</v>
      </c>
      <c r="B28" s="118" t="s">
        <v>352</v>
      </c>
      <c r="C28" s="119">
        <v>1.5</v>
      </c>
      <c r="D28" s="119"/>
      <c r="E28" s="119"/>
      <c r="F28" s="101">
        <v>4</v>
      </c>
      <c r="G28" s="119"/>
      <c r="H28" s="119"/>
      <c r="I28" s="119">
        <v>85.5</v>
      </c>
      <c r="J28" s="120">
        <v>83.729730000000004</v>
      </c>
      <c r="K28" s="121">
        <f t="shared" si="0"/>
        <v>84.260811000000004</v>
      </c>
      <c r="L28" s="101" t="s">
        <v>138</v>
      </c>
    </row>
    <row r="29" spans="1:12" ht="19.95" customHeight="1" x14ac:dyDescent="0.25">
      <c r="A29" s="117" t="s">
        <v>353</v>
      </c>
      <c r="B29" s="118" t="s">
        <v>354</v>
      </c>
      <c r="C29" s="119">
        <v>1.5</v>
      </c>
      <c r="D29" s="119"/>
      <c r="E29" s="119"/>
      <c r="F29" s="101">
        <v>4</v>
      </c>
      <c r="G29" s="119"/>
      <c r="H29" s="119"/>
      <c r="I29" s="119">
        <v>85.5</v>
      </c>
      <c r="J29" s="120">
        <v>83.648650000000004</v>
      </c>
      <c r="K29" s="121">
        <f t="shared" si="0"/>
        <v>84.204054999999997</v>
      </c>
      <c r="L29" s="101" t="s">
        <v>138</v>
      </c>
    </row>
    <row r="30" spans="1:12" ht="19.95" customHeight="1" x14ac:dyDescent="0.25">
      <c r="A30" s="117" t="s">
        <v>355</v>
      </c>
      <c r="B30" s="118" t="s">
        <v>356</v>
      </c>
      <c r="C30" s="119">
        <v>1.5</v>
      </c>
      <c r="D30" s="119"/>
      <c r="E30" s="119"/>
      <c r="F30" s="101">
        <v>5</v>
      </c>
      <c r="G30" s="119"/>
      <c r="H30" s="119"/>
      <c r="I30" s="119">
        <v>86.5</v>
      </c>
      <c r="J30" s="120">
        <v>83.189189999999996</v>
      </c>
      <c r="K30" s="121">
        <f t="shared" si="0"/>
        <v>84.182433000000003</v>
      </c>
      <c r="L30" s="101" t="s">
        <v>138</v>
      </c>
    </row>
    <row r="31" spans="1:12" ht="19.95" customHeight="1" x14ac:dyDescent="0.25">
      <c r="A31" s="117" t="s">
        <v>357</v>
      </c>
      <c r="B31" s="118" t="s">
        <v>358</v>
      </c>
      <c r="C31" s="119"/>
      <c r="D31" s="119"/>
      <c r="E31" s="119"/>
      <c r="F31" s="101">
        <v>3</v>
      </c>
      <c r="G31" s="119"/>
      <c r="H31" s="119"/>
      <c r="I31" s="119">
        <v>83</v>
      </c>
      <c r="J31" s="120">
        <v>84.189189999999996</v>
      </c>
      <c r="K31" s="121">
        <f t="shared" si="0"/>
        <v>83.832432999999995</v>
      </c>
      <c r="L31" s="101" t="s">
        <v>138</v>
      </c>
    </row>
    <row r="32" spans="1:12" ht="19.95" customHeight="1" x14ac:dyDescent="0.25">
      <c r="A32" s="117" t="s">
        <v>359</v>
      </c>
      <c r="B32" s="118" t="s">
        <v>360</v>
      </c>
      <c r="C32" s="119"/>
      <c r="D32" s="119"/>
      <c r="E32" s="119"/>
      <c r="F32" s="101">
        <v>3</v>
      </c>
      <c r="G32" s="119"/>
      <c r="H32" s="119"/>
      <c r="I32" s="119">
        <v>83</v>
      </c>
      <c r="J32" s="120">
        <v>83.216220000000007</v>
      </c>
      <c r="K32" s="121">
        <f t="shared" si="0"/>
        <v>83.151353999999998</v>
      </c>
      <c r="L32" s="101" t="s">
        <v>138</v>
      </c>
    </row>
    <row r="33" spans="1:12" ht="19.95" customHeight="1" x14ac:dyDescent="0.25">
      <c r="A33" s="117" t="s">
        <v>361</v>
      </c>
      <c r="B33" s="118" t="s">
        <v>362</v>
      </c>
      <c r="C33" s="119"/>
      <c r="D33" s="119"/>
      <c r="E33" s="122"/>
      <c r="F33" s="101">
        <v>3</v>
      </c>
      <c r="G33" s="119"/>
      <c r="H33" s="119"/>
      <c r="I33" s="119">
        <v>83</v>
      </c>
      <c r="J33" s="120">
        <v>81.67568</v>
      </c>
      <c r="K33" s="121">
        <f t="shared" si="0"/>
        <v>82.072975999999997</v>
      </c>
      <c r="L33" s="101" t="s">
        <v>138</v>
      </c>
    </row>
    <row r="34" spans="1:12" ht="19.95" customHeight="1" x14ac:dyDescent="0.25">
      <c r="A34" s="117" t="s">
        <v>363</v>
      </c>
      <c r="B34" s="118" t="s">
        <v>364</v>
      </c>
      <c r="C34" s="119"/>
      <c r="D34" s="119"/>
      <c r="E34" s="119"/>
      <c r="F34" s="101">
        <v>3</v>
      </c>
      <c r="G34" s="119"/>
      <c r="H34" s="119"/>
      <c r="I34" s="119">
        <v>83</v>
      </c>
      <c r="J34" s="120">
        <v>77.891890000000004</v>
      </c>
      <c r="K34" s="121">
        <f t="shared" si="0"/>
        <v>79.424323000000001</v>
      </c>
      <c r="L34" s="101" t="s">
        <v>138</v>
      </c>
    </row>
  </sheetData>
  <mergeCells count="9">
    <mergeCell ref="A2:L2"/>
    <mergeCell ref="A3:C3"/>
    <mergeCell ref="K3:L3"/>
    <mergeCell ref="C4:I4"/>
    <mergeCell ref="A4:A5"/>
    <mergeCell ref="B4:B5"/>
    <mergeCell ref="J4:J5"/>
    <mergeCell ref="K4:K5"/>
    <mergeCell ref="L4:L5"/>
  </mergeCells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机械&amp;机械工程</vt:lpstr>
      <vt:lpstr>航空宇航科学与技术</vt:lpstr>
      <vt:lpstr>材料加工工程</vt:lpstr>
      <vt:lpstr>材料与化工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2024-03-18T21:07:00Z</dcterms:created>
  <dcterms:modified xsi:type="dcterms:W3CDTF">2024-03-20T01:58:10Z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AFB156CAC5864170875B9DE6483D0728_13</vt:lpwstr>
  </property>
  <property fmtid="{D5CDD505-2E9C-101B-9397-08002B2CF9AE}" pid="3" name="KSOProductBuildVer">
    <vt:lpwstr>2052-12.1.0.16388</vt:lpwstr>
  </property>
</Properties>
</file>