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-研究生日常管理\01-研究生评优评奖\学业奖学金\公示文件\"/>
    </mc:Choice>
  </mc:AlternateContent>
  <xr:revisionPtr revIDLastSave="0" documentId="13_ncr:1_{5C19F962-4D4C-4F05-ABB4-CB3F8DC8917F}" xr6:coauthVersionLast="47" xr6:coauthVersionMax="47" xr10:uidLastSave="{00000000-0000-0000-0000-000000000000}"/>
  <bookViews>
    <workbookView xWindow="-108" yWindow="-108" windowWidth="23256" windowHeight="12576" activeTab="2" xr2:uid="{352F91DC-88E9-4321-B872-67E5EF0B43E3}"/>
  </bookViews>
  <sheets>
    <sheet name="2020级机械类" sheetId="3" r:id="rId1"/>
    <sheet name="2020级材料类" sheetId="2" r:id="rId2"/>
    <sheet name="2020级航空宇航" sheetId="1" r:id="rId3"/>
  </sheets>
  <definedNames>
    <definedName name="_xlnm._FilterDatabase" localSheetId="0" hidden="1">'2020级机械类'!$A$3:$S$3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Q4" i="3" s="1"/>
  <c r="P4" i="3"/>
  <c r="J5" i="3"/>
  <c r="Q5" i="3" s="1"/>
  <c r="P5" i="3"/>
  <c r="J6" i="3"/>
  <c r="P6" i="3"/>
  <c r="J7" i="3"/>
  <c r="P7" i="3"/>
  <c r="Q16" i="3" s="1"/>
  <c r="J8" i="3"/>
  <c r="Q8" i="3" s="1"/>
  <c r="P8" i="3"/>
  <c r="Q22" i="3" s="1"/>
  <c r="J9" i="3"/>
  <c r="Q9" i="3" s="1"/>
  <c r="P9" i="3"/>
  <c r="J10" i="3"/>
  <c r="Q10" i="3" s="1"/>
  <c r="P10" i="3"/>
  <c r="J11" i="3"/>
  <c r="P11" i="3"/>
  <c r="Q11" i="3" s="1"/>
  <c r="J12" i="3"/>
  <c r="P12" i="3"/>
  <c r="J13" i="3"/>
  <c r="P13" i="3"/>
  <c r="Q13" i="3"/>
  <c r="J14" i="3"/>
  <c r="Q14" i="3" s="1"/>
  <c r="P14" i="3"/>
  <c r="Q24" i="3" s="1"/>
  <c r="J15" i="3"/>
  <c r="Q15" i="3" s="1"/>
  <c r="P15" i="3"/>
  <c r="J16" i="3"/>
  <c r="P16" i="3"/>
  <c r="J17" i="3"/>
  <c r="P17" i="3"/>
  <c r="Q17" i="3" s="1"/>
  <c r="J18" i="3"/>
  <c r="P18" i="3"/>
  <c r="J19" i="3"/>
  <c r="P19" i="3"/>
  <c r="Q19" i="3"/>
  <c r="J20" i="3"/>
  <c r="Q20" i="3" s="1"/>
  <c r="P20" i="3"/>
  <c r="J21" i="3"/>
  <c r="Q21" i="3" s="1"/>
  <c r="P21" i="3"/>
  <c r="J22" i="3"/>
  <c r="P22" i="3"/>
  <c r="J23" i="3"/>
  <c r="Q23" i="3" s="1"/>
  <c r="P23" i="3"/>
  <c r="J24" i="3"/>
  <c r="P24" i="3"/>
  <c r="J25" i="3"/>
  <c r="Q25" i="3" s="1"/>
  <c r="P25" i="3"/>
  <c r="J26" i="3"/>
  <c r="Q26" i="3" s="1"/>
  <c r="P26" i="3"/>
  <c r="J27" i="3"/>
  <c r="P27" i="3"/>
  <c r="Q27" i="3" s="1"/>
  <c r="J28" i="3"/>
  <c r="P28" i="3"/>
  <c r="Q28" i="3"/>
  <c r="P31" i="2"/>
  <c r="J31" i="2"/>
  <c r="Q31" i="2" s="1"/>
  <c r="P30" i="2"/>
  <c r="J30" i="2"/>
  <c r="Q30" i="2" s="1"/>
  <c r="P29" i="2"/>
  <c r="J29" i="2"/>
  <c r="P28" i="2"/>
  <c r="J28" i="2"/>
  <c r="Q28" i="2" s="1"/>
  <c r="P27" i="2"/>
  <c r="J27" i="2"/>
  <c r="Q27" i="2" s="1"/>
  <c r="Q26" i="2"/>
  <c r="P26" i="2"/>
  <c r="J26" i="2"/>
  <c r="P25" i="2"/>
  <c r="J25" i="2"/>
  <c r="Q25" i="2" s="1"/>
  <c r="P24" i="2"/>
  <c r="J24" i="2"/>
  <c r="Q24" i="2" s="1"/>
  <c r="P23" i="2"/>
  <c r="J23" i="2"/>
  <c r="Q23" i="2" s="1"/>
  <c r="P22" i="2"/>
  <c r="J22" i="2"/>
  <c r="Q22" i="2" s="1"/>
  <c r="P21" i="2"/>
  <c r="Q21" i="2" s="1"/>
  <c r="J21" i="2"/>
  <c r="P20" i="2"/>
  <c r="J20" i="2"/>
  <c r="Q20" i="2" s="1"/>
  <c r="P19" i="2"/>
  <c r="J19" i="2"/>
  <c r="Q19" i="2" s="1"/>
  <c r="P18" i="2"/>
  <c r="J18" i="2"/>
  <c r="Q18" i="2" s="1"/>
  <c r="P17" i="2"/>
  <c r="J17" i="2"/>
  <c r="Q17" i="2" s="1"/>
  <c r="P16" i="2"/>
  <c r="Q29" i="2" s="1"/>
  <c r="J16" i="2"/>
  <c r="Q16" i="2" s="1"/>
  <c r="P15" i="2"/>
  <c r="J15" i="2"/>
  <c r="Q15" i="2" s="1"/>
  <c r="P14" i="2"/>
  <c r="J14" i="2"/>
  <c r="Q14" i="2" s="1"/>
  <c r="P13" i="2"/>
  <c r="J13" i="2"/>
  <c r="Q13" i="2" s="1"/>
  <c r="P12" i="2"/>
  <c r="J12" i="2"/>
  <c r="Q12" i="2" s="1"/>
  <c r="P11" i="2"/>
  <c r="J11" i="2"/>
  <c r="Q11" i="2" s="1"/>
  <c r="Q10" i="2"/>
  <c r="P10" i="2"/>
  <c r="J10" i="2"/>
  <c r="P9" i="2"/>
  <c r="J9" i="2"/>
  <c r="Q9" i="2" s="1"/>
  <c r="P8" i="2"/>
  <c r="J8" i="2"/>
  <c r="Q8" i="2" s="1"/>
  <c r="P7" i="2"/>
  <c r="J7" i="2"/>
  <c r="Q7" i="2" s="1"/>
  <c r="P6" i="2"/>
  <c r="Q6" i="2" s="1"/>
  <c r="P5" i="2"/>
  <c r="J5" i="2"/>
  <c r="Q5" i="2" s="1"/>
  <c r="P4" i="2"/>
  <c r="J4" i="2"/>
  <c r="Q4" i="2" s="1"/>
  <c r="Q7" i="3" l="1"/>
  <c r="Q18" i="3"/>
  <c r="Q12" i="3"/>
  <c r="Q6" i="3"/>
  <c r="P107" i="3"/>
  <c r="J107" i="3"/>
  <c r="P106" i="3"/>
  <c r="J106" i="3"/>
  <c r="P105" i="3"/>
  <c r="J105" i="3"/>
  <c r="P104" i="3"/>
  <c r="J104" i="3"/>
  <c r="P103" i="3"/>
  <c r="J103" i="3"/>
  <c r="P102" i="3"/>
  <c r="J102" i="3"/>
  <c r="P101" i="3"/>
  <c r="J101" i="3"/>
  <c r="P100" i="3"/>
  <c r="J100" i="3"/>
  <c r="P99" i="3"/>
  <c r="J99" i="3"/>
  <c r="P82" i="3"/>
  <c r="J82" i="3"/>
  <c r="P98" i="3"/>
  <c r="J98" i="3"/>
  <c r="P97" i="3"/>
  <c r="J97" i="3"/>
  <c r="P96" i="3"/>
  <c r="J96" i="3"/>
  <c r="P95" i="3"/>
  <c r="J95" i="3"/>
  <c r="P94" i="3"/>
  <c r="J94" i="3"/>
  <c r="P93" i="3"/>
  <c r="J93" i="3"/>
  <c r="P92" i="3"/>
  <c r="J92" i="3"/>
  <c r="P91" i="3"/>
  <c r="J91" i="3"/>
  <c r="P90" i="3"/>
  <c r="J90" i="3"/>
  <c r="P89" i="3"/>
  <c r="J89" i="3"/>
  <c r="P88" i="3"/>
  <c r="J88" i="3"/>
  <c r="P87" i="3"/>
  <c r="J87" i="3"/>
  <c r="P86" i="3"/>
  <c r="J86" i="3"/>
  <c r="P85" i="3"/>
  <c r="J85" i="3"/>
  <c r="P84" i="3"/>
  <c r="J84" i="3"/>
  <c r="P83" i="3"/>
  <c r="J83" i="3"/>
  <c r="P78" i="3"/>
  <c r="J78" i="3"/>
  <c r="P81" i="3"/>
  <c r="J81" i="3"/>
  <c r="P80" i="3"/>
  <c r="J80" i="3"/>
  <c r="P79" i="3"/>
  <c r="J79" i="3"/>
  <c r="P77" i="3"/>
  <c r="J77" i="3"/>
  <c r="P76" i="3"/>
  <c r="J76" i="3"/>
  <c r="P75" i="3"/>
  <c r="J75" i="3"/>
  <c r="P74" i="3"/>
  <c r="J74" i="3"/>
  <c r="P73" i="3"/>
  <c r="J73" i="3"/>
  <c r="P71" i="3"/>
  <c r="J71" i="3"/>
  <c r="P70" i="3"/>
  <c r="J70" i="3"/>
  <c r="P69" i="3"/>
  <c r="J69" i="3"/>
  <c r="P68" i="3"/>
  <c r="J68" i="3"/>
  <c r="P67" i="3"/>
  <c r="J67" i="3"/>
  <c r="P72" i="3"/>
  <c r="J72" i="3"/>
  <c r="P66" i="3"/>
  <c r="J66" i="3"/>
  <c r="P65" i="3"/>
  <c r="J65" i="3"/>
  <c r="P64" i="3"/>
  <c r="J64" i="3"/>
  <c r="P63" i="3"/>
  <c r="J63" i="3"/>
  <c r="P62" i="3"/>
  <c r="J62" i="3"/>
  <c r="P61" i="3"/>
  <c r="J61" i="3"/>
  <c r="P60" i="3"/>
  <c r="J60" i="3"/>
  <c r="P59" i="3"/>
  <c r="J59" i="3"/>
  <c r="P58" i="3"/>
  <c r="J58" i="3"/>
  <c r="P57" i="3"/>
  <c r="J57" i="3"/>
  <c r="P56" i="3"/>
  <c r="J56" i="3"/>
  <c r="P55" i="3"/>
  <c r="J55" i="3"/>
  <c r="P54" i="3"/>
  <c r="J54" i="3"/>
  <c r="P53" i="3"/>
  <c r="J53" i="3"/>
  <c r="P52" i="3"/>
  <c r="J52" i="3"/>
  <c r="P51" i="3"/>
  <c r="J51" i="3"/>
  <c r="P50" i="3"/>
  <c r="J50" i="3"/>
  <c r="P49" i="3"/>
  <c r="J49" i="3"/>
  <c r="P48" i="3"/>
  <c r="J48" i="3"/>
  <c r="P47" i="3"/>
  <c r="J47" i="3"/>
  <c r="P46" i="3"/>
  <c r="J46" i="3"/>
  <c r="P45" i="3"/>
  <c r="J45" i="3"/>
  <c r="P44" i="3"/>
  <c r="J44" i="3"/>
  <c r="P43" i="3"/>
  <c r="J43" i="3"/>
  <c r="P42" i="3"/>
  <c r="J42" i="3"/>
  <c r="P41" i="3"/>
  <c r="J41" i="3"/>
  <c r="P40" i="3"/>
  <c r="J40" i="3"/>
  <c r="P39" i="3"/>
  <c r="J39" i="3"/>
  <c r="P38" i="3"/>
  <c r="J38" i="3"/>
  <c r="P37" i="3"/>
  <c r="J37" i="3"/>
  <c r="P36" i="3"/>
  <c r="J36" i="3"/>
  <c r="P35" i="3"/>
  <c r="J35" i="3"/>
  <c r="P34" i="3"/>
  <c r="J34" i="3"/>
  <c r="P33" i="3"/>
  <c r="J33" i="3"/>
  <c r="P32" i="3"/>
  <c r="J32" i="3"/>
  <c r="P31" i="3"/>
  <c r="J31" i="3"/>
  <c r="P30" i="3"/>
  <c r="J30" i="3"/>
  <c r="P29" i="3"/>
  <c r="J29" i="3"/>
  <c r="Q32" i="1"/>
  <c r="J32" i="1"/>
  <c r="J31" i="1"/>
  <c r="Q31" i="1" s="1"/>
  <c r="Q30" i="1"/>
  <c r="J30" i="1"/>
  <c r="J29" i="1"/>
  <c r="Q29" i="1" s="1"/>
  <c r="J28" i="1"/>
  <c r="Q28" i="1" s="1"/>
  <c r="J27" i="1"/>
  <c r="Q27" i="1" s="1"/>
  <c r="J26" i="1"/>
  <c r="Q26" i="1" s="1"/>
  <c r="J25" i="1"/>
  <c r="Q25" i="1" s="1"/>
  <c r="Q24" i="1"/>
  <c r="J24" i="1"/>
  <c r="J23" i="1"/>
  <c r="Q23" i="1" s="1"/>
  <c r="Q22" i="1"/>
  <c r="J22" i="1"/>
  <c r="J21" i="1"/>
  <c r="Q21" i="1" s="1"/>
  <c r="J20" i="1"/>
  <c r="Q20" i="1" s="1"/>
  <c r="J19" i="1"/>
  <c r="Q19" i="1" s="1"/>
  <c r="J18" i="1"/>
  <c r="Q18" i="1" s="1"/>
  <c r="J17" i="1"/>
  <c r="Q17" i="1" s="1"/>
  <c r="Q16" i="1"/>
  <c r="J16" i="1"/>
  <c r="J15" i="1"/>
  <c r="Q15" i="1" s="1"/>
  <c r="Q14" i="1"/>
  <c r="J14" i="1"/>
  <c r="J13" i="1"/>
  <c r="Q13" i="1" s="1"/>
  <c r="J12" i="1"/>
  <c r="Q12" i="1" s="1"/>
  <c r="P11" i="1"/>
  <c r="J11" i="1"/>
  <c r="Q11" i="1" s="1"/>
  <c r="Q10" i="1"/>
  <c r="J10" i="1"/>
  <c r="Q9" i="1"/>
  <c r="J9" i="1"/>
  <c r="Q8" i="1"/>
  <c r="J8" i="1"/>
  <c r="J7" i="1"/>
  <c r="Q7" i="1" s="1"/>
  <c r="J6" i="1"/>
  <c r="Q6" i="1" s="1"/>
  <c r="J5" i="1"/>
  <c r="Q5" i="1" s="1"/>
  <c r="J4" i="1"/>
  <c r="Q4" i="1" s="1"/>
  <c r="Q29" i="3" l="1"/>
  <c r="Q37" i="3"/>
  <c r="Q45" i="3"/>
  <c r="Q61" i="3"/>
  <c r="Q68" i="3"/>
  <c r="Q77" i="3"/>
  <c r="Q86" i="3"/>
  <c r="Q94" i="3"/>
  <c r="Q101" i="3"/>
  <c r="Q53" i="3"/>
  <c r="Q97" i="3"/>
  <c r="Q36" i="3"/>
  <c r="Q52" i="3"/>
  <c r="Q67" i="3"/>
  <c r="Q85" i="3"/>
  <c r="Q100" i="3"/>
  <c r="Q31" i="3"/>
  <c r="Q47" i="3"/>
  <c r="Q63" i="3"/>
  <c r="Q80" i="3"/>
  <c r="Q96" i="3"/>
  <c r="Q39" i="3"/>
  <c r="Q55" i="3"/>
  <c r="Q70" i="3"/>
  <c r="Q88" i="3"/>
  <c r="Q103" i="3"/>
  <c r="Q40" i="3"/>
  <c r="Q56" i="3"/>
  <c r="Q71" i="3"/>
  <c r="Q89" i="3"/>
  <c r="Q104" i="3"/>
  <c r="Q78" i="3"/>
  <c r="Q34" i="3"/>
  <c r="Q42" i="3"/>
  <c r="Q50" i="3"/>
  <c r="Q58" i="3"/>
  <c r="Q66" i="3"/>
  <c r="Q74" i="3"/>
  <c r="Q83" i="3"/>
  <c r="Q91" i="3"/>
  <c r="Q82" i="3"/>
  <c r="Q106" i="3"/>
  <c r="Q33" i="3"/>
  <c r="Q49" i="3"/>
  <c r="Q98" i="3"/>
  <c r="Q35" i="3"/>
  <c r="Q43" i="3"/>
  <c r="Q51" i="3"/>
  <c r="Q59" i="3"/>
  <c r="Q72" i="3"/>
  <c r="Q75" i="3"/>
  <c r="Q84" i="3"/>
  <c r="Q92" i="3"/>
  <c r="Q99" i="3"/>
  <c r="Q107" i="3"/>
  <c r="Q65" i="3"/>
  <c r="Q38" i="3"/>
  <c r="Q54" i="3"/>
  <c r="Q69" i="3"/>
  <c r="Q87" i="3"/>
  <c r="Q102" i="3"/>
  <c r="Q76" i="3"/>
  <c r="Q90" i="3"/>
  <c r="Q57" i="3"/>
  <c r="Q60" i="3"/>
  <c r="Q44" i="3"/>
  <c r="Q93" i="3"/>
  <c r="Q30" i="3"/>
  <c r="Q46" i="3"/>
  <c r="Q62" i="3"/>
  <c r="Q79" i="3"/>
  <c r="Q95" i="3"/>
  <c r="Q41" i="3"/>
  <c r="Q105" i="3"/>
  <c r="Q73" i="3"/>
  <c r="Q32" i="3"/>
  <c r="Q48" i="3"/>
  <c r="Q64" i="3"/>
  <c r="Q81" i="3"/>
</calcChain>
</file>

<file path=xl/sharedStrings.xml><?xml version="1.0" encoding="utf-8"?>
<sst xmlns="http://schemas.openxmlformats.org/spreadsheetml/2006/main" count="514" uniqueCount="322">
  <si>
    <t>序号</t>
  </si>
  <si>
    <t>学号</t>
  </si>
  <si>
    <t>姓名</t>
  </si>
  <si>
    <t>思想道德品质表现A1(30%)</t>
  </si>
  <si>
    <t>科研业绩A2(70%)</t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</si>
  <si>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</si>
  <si>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</si>
  <si>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</si>
  <si>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</si>
  <si>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</si>
  <si>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</si>
  <si>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>服务与奉献社会加分</t>
  </si>
  <si>
    <t>得分</t>
  </si>
  <si>
    <t>学术论文</t>
  </si>
  <si>
    <t>知识产权</t>
  </si>
  <si>
    <t>专业类获奖</t>
  </si>
  <si>
    <t>科研项目</t>
  </si>
  <si>
    <t>学术著作及教材</t>
  </si>
  <si>
    <t>2003082503118</t>
  </si>
  <si>
    <t>王严</t>
  </si>
  <si>
    <t>一等</t>
  </si>
  <si>
    <t>2003082503114</t>
  </si>
  <si>
    <t>陶锐辰</t>
  </si>
  <si>
    <t>2003082503103</t>
  </si>
  <si>
    <t>徐佳俊</t>
  </si>
  <si>
    <t>2003082503128</t>
  </si>
  <si>
    <t>陈文婧</t>
  </si>
  <si>
    <t>2003082503119</t>
  </si>
  <si>
    <t>钟宇</t>
  </si>
  <si>
    <t>2003082503102</t>
  </si>
  <si>
    <t>聂浩</t>
  </si>
  <si>
    <t>2003082503117</t>
  </si>
  <si>
    <t>廖青春</t>
  </si>
  <si>
    <t>二等</t>
  </si>
  <si>
    <t>2003082503101</t>
  </si>
  <si>
    <t>曾扬帆</t>
  </si>
  <si>
    <t>2003082503122</t>
  </si>
  <si>
    <t>赵文豪</t>
  </si>
  <si>
    <t>2003082503108</t>
  </si>
  <si>
    <t>袁刚</t>
  </si>
  <si>
    <t>2003082503123</t>
  </si>
  <si>
    <t>刘扬</t>
  </si>
  <si>
    <t>2003082503126</t>
  </si>
  <si>
    <t>伍世天</t>
  </si>
  <si>
    <t>2003082503111</t>
  </si>
  <si>
    <t>郭明</t>
  </si>
  <si>
    <t>2003082503104</t>
  </si>
  <si>
    <t>胡克</t>
  </si>
  <si>
    <t>2003082503115</t>
  </si>
  <si>
    <t>肖琳</t>
  </si>
  <si>
    <t>2003082503109</t>
  </si>
  <si>
    <t>江丰建聪</t>
  </si>
  <si>
    <t>2003082503125</t>
  </si>
  <si>
    <t>游俊磊</t>
  </si>
  <si>
    <t>2003082503129</t>
  </si>
  <si>
    <t>刘涛</t>
  </si>
  <si>
    <t>2003082503105</t>
  </si>
  <si>
    <t>邓锐</t>
  </si>
  <si>
    <t>2003082503112</t>
  </si>
  <si>
    <t>苏新宇</t>
  </si>
  <si>
    <t>2003082503121</t>
  </si>
  <si>
    <t>程国文</t>
  </si>
  <si>
    <t>2003082503110</t>
  </si>
  <si>
    <t>吴晓辉</t>
  </si>
  <si>
    <t>2003082503124</t>
  </si>
  <si>
    <t>许佳豪</t>
  </si>
  <si>
    <t>2003082503107</t>
  </si>
  <si>
    <t>陈聪</t>
  </si>
  <si>
    <t>三等</t>
  </si>
  <si>
    <t>2003082503116</t>
  </si>
  <si>
    <t>戴长军</t>
  </si>
  <si>
    <t>2003082503127</t>
  </si>
  <si>
    <t>周益环</t>
  </si>
  <si>
    <t>2003082503113</t>
  </si>
  <si>
    <t>刘钊泽</t>
  </si>
  <si>
    <t>2003082503106</t>
  </si>
  <si>
    <t>胡镇涛</t>
  </si>
  <si>
    <t>2003082503120</t>
  </si>
  <si>
    <t>杜汶鑫</t>
  </si>
  <si>
    <t>综合得分A2</t>
    <phoneticPr fontId="1" type="noConversion"/>
  </si>
  <si>
    <t>综合得分</t>
    <phoneticPr fontId="1" type="noConversion"/>
  </si>
  <si>
    <t>南昌航空大学航制学院2020级航空宇航类研究生学业奖学金评分明细表</t>
    <phoneticPr fontId="1" type="noConversion"/>
  </si>
  <si>
    <t>南昌航空大学航制学院2020级材料类研究生学业奖学金评分明细表</t>
    <phoneticPr fontId="1" type="noConversion"/>
  </si>
  <si>
    <t>南昌航空大学航制学院2020级机械类研究生学业奖学金评分明细表</t>
    <phoneticPr fontId="1" type="noConversion"/>
  </si>
  <si>
    <t>2003080200102</t>
  </si>
  <si>
    <t>张宇航</t>
  </si>
  <si>
    <t>2003085500121</t>
  </si>
  <si>
    <t>毛训聪</t>
  </si>
  <si>
    <t>冯逸亭</t>
  </si>
  <si>
    <t>2003085500155</t>
  </si>
  <si>
    <t>杨洋</t>
  </si>
  <si>
    <t>2003085500159</t>
  </si>
  <si>
    <t>朱琳</t>
  </si>
  <si>
    <t>2003085500113</t>
  </si>
  <si>
    <t>欧阳康昕</t>
  </si>
  <si>
    <t>2003080200105</t>
  </si>
  <si>
    <t>陈红霞</t>
  </si>
  <si>
    <t>高铭阳</t>
  </si>
  <si>
    <t>石强</t>
  </si>
  <si>
    <t>2003085500118</t>
  </si>
  <si>
    <t>邓绍俊</t>
  </si>
  <si>
    <t>2003080200104</t>
  </si>
  <si>
    <t>梁超群</t>
  </si>
  <si>
    <t>2003085500108</t>
  </si>
  <si>
    <t>魏陈阳</t>
  </si>
  <si>
    <t>2003080200108</t>
  </si>
  <si>
    <t>宫明光</t>
  </si>
  <si>
    <t>2003085500131</t>
  </si>
  <si>
    <t>张泽龙</t>
  </si>
  <si>
    <t>2003085500133</t>
  </si>
  <si>
    <t>张元敏</t>
  </si>
  <si>
    <t>2003085500140</t>
  </si>
  <si>
    <t>龚浩</t>
  </si>
  <si>
    <t>2003080200101</t>
  </si>
  <si>
    <t>孙既峰</t>
  </si>
  <si>
    <t>2003085500156</t>
  </si>
  <si>
    <t>邹苗</t>
  </si>
  <si>
    <t>2003085500150</t>
  </si>
  <si>
    <t>周乐</t>
  </si>
  <si>
    <t>2003085500124</t>
  </si>
  <si>
    <t>唐海兵</t>
  </si>
  <si>
    <t>2003085500157</t>
  </si>
  <si>
    <t>何永健</t>
  </si>
  <si>
    <t>李志伟</t>
  </si>
  <si>
    <t>黄军阳</t>
  </si>
  <si>
    <t>2003085500104</t>
  </si>
  <si>
    <t>龚建华</t>
  </si>
  <si>
    <t>2003085500105</t>
  </si>
  <si>
    <t>李志文</t>
  </si>
  <si>
    <t>2003085500146</t>
  </si>
  <si>
    <t>马鑫</t>
  </si>
  <si>
    <t>陈志凤</t>
  </si>
  <si>
    <t>2003080200109</t>
  </si>
  <si>
    <t>侯冰震</t>
  </si>
  <si>
    <t>赖学池</t>
  </si>
  <si>
    <t>2003085500110</t>
  </si>
  <si>
    <t>辛周媛</t>
  </si>
  <si>
    <t>罗超</t>
  </si>
  <si>
    <t>2003085500135</t>
  </si>
  <si>
    <t>徐显强</t>
  </si>
  <si>
    <t>2003085500128</t>
  </si>
  <si>
    <t>文超</t>
  </si>
  <si>
    <t>2003085500162</t>
  </si>
  <si>
    <t>李勇</t>
  </si>
  <si>
    <t>2003085500147</t>
  </si>
  <si>
    <t>李怡然</t>
  </si>
  <si>
    <t>金杨杨</t>
  </si>
  <si>
    <t>俞威</t>
  </si>
  <si>
    <t>2003085500138</t>
  </si>
  <si>
    <t>陈兴</t>
  </si>
  <si>
    <t>2003085500109</t>
  </si>
  <si>
    <t>彭放</t>
  </si>
  <si>
    <t>2003085500130</t>
  </si>
  <si>
    <t>李卫</t>
  </si>
  <si>
    <t>金乐</t>
  </si>
  <si>
    <t>袁帅</t>
  </si>
  <si>
    <t>马志健</t>
  </si>
  <si>
    <t>池吕庭</t>
  </si>
  <si>
    <t>2003085500158</t>
  </si>
  <si>
    <t>梅升继</t>
  </si>
  <si>
    <t>2003085500101</t>
  </si>
  <si>
    <t>王鑫</t>
  </si>
  <si>
    <t>2003085500143</t>
  </si>
  <si>
    <t>王浩</t>
  </si>
  <si>
    <t>2003085500132</t>
  </si>
  <si>
    <t>郑义林</t>
  </si>
  <si>
    <t>2003085500145</t>
  </si>
  <si>
    <t>游道高</t>
  </si>
  <si>
    <t>吴昌鼎</t>
  </si>
  <si>
    <t>2003085500152</t>
  </si>
  <si>
    <t>龚晓</t>
  </si>
  <si>
    <t>2003085500115</t>
  </si>
  <si>
    <t>黎宁</t>
  </si>
  <si>
    <t>周战洪</t>
  </si>
  <si>
    <t>2003085500112</t>
  </si>
  <si>
    <t>肖豪</t>
  </si>
  <si>
    <t>谢明辉</t>
  </si>
  <si>
    <t>吴杰杰</t>
  </si>
  <si>
    <t>张雪龙</t>
  </si>
  <si>
    <t>黄宏</t>
  </si>
  <si>
    <t>1,5</t>
  </si>
  <si>
    <t>2003085500153</t>
  </si>
  <si>
    <t>申基</t>
  </si>
  <si>
    <t>2003080200106</t>
  </si>
  <si>
    <t>陈勇</t>
  </si>
  <si>
    <t>2003085500116</t>
  </si>
  <si>
    <t>黄清梓</t>
  </si>
  <si>
    <t>2003085500151</t>
  </si>
  <si>
    <t>刘鑫</t>
  </si>
  <si>
    <t>2003085500107</t>
  </si>
  <si>
    <t>曹中豪</t>
  </si>
  <si>
    <t>2003085500119</t>
  </si>
  <si>
    <t>杨竞昌</t>
  </si>
  <si>
    <t>曾祥泉</t>
  </si>
  <si>
    <t>2003085500142</t>
  </si>
  <si>
    <t>余传来</t>
  </si>
  <si>
    <t>2003085500154</t>
  </si>
  <si>
    <t>戴忠奎</t>
  </si>
  <si>
    <t>2003085500106</t>
  </si>
  <si>
    <t>周泽远</t>
  </si>
  <si>
    <t>2003085500125</t>
  </si>
  <si>
    <t>夏玉伟</t>
  </si>
  <si>
    <t>2003085500127</t>
  </si>
  <si>
    <t>肖鹏</t>
  </si>
  <si>
    <t>2003085500161</t>
  </si>
  <si>
    <t>俞礼慜</t>
  </si>
  <si>
    <t>2003085500123</t>
  </si>
  <si>
    <t>钟国浩</t>
  </si>
  <si>
    <t>2003085500141</t>
  </si>
  <si>
    <t>万俊杰</t>
  </si>
  <si>
    <t>史明智</t>
  </si>
  <si>
    <t>王焰飞</t>
  </si>
  <si>
    <t>2003085500160</t>
  </si>
  <si>
    <t>王宗海</t>
  </si>
  <si>
    <t>2003080200107</t>
  </si>
  <si>
    <t>蒋恩金</t>
  </si>
  <si>
    <t>2003085500137</t>
  </si>
  <si>
    <t>谢进</t>
  </si>
  <si>
    <t>李俊</t>
  </si>
  <si>
    <t>2003085500102</t>
  </si>
  <si>
    <t>张志明</t>
  </si>
  <si>
    <t>胡伟</t>
  </si>
  <si>
    <t>范志华</t>
  </si>
  <si>
    <t>2003085500103</t>
  </si>
  <si>
    <t>2003085500134</t>
  </si>
  <si>
    <t>樊诗远</t>
  </si>
  <si>
    <t>2003085500129</t>
  </si>
  <si>
    <t>熊裕琳</t>
  </si>
  <si>
    <t>张嘉祺</t>
  </si>
  <si>
    <t>2003085500114</t>
  </si>
  <si>
    <t>曹盛楠</t>
  </si>
  <si>
    <t>2003085500136</t>
  </si>
  <si>
    <t>刘宇豪</t>
  </si>
  <si>
    <t>2003085500149</t>
  </si>
  <si>
    <t>华锋</t>
  </si>
  <si>
    <t>2003085500144</t>
  </si>
  <si>
    <t>陈子凌</t>
  </si>
  <si>
    <t>张瑞</t>
  </si>
  <si>
    <t>李晨捷</t>
  </si>
  <si>
    <t>刘声波</t>
  </si>
  <si>
    <t>赵烨明</t>
  </si>
  <si>
    <t>王压松</t>
  </si>
  <si>
    <t>2003085500111</t>
  </si>
  <si>
    <t>徐浩</t>
  </si>
  <si>
    <t>2003085500117</t>
  </si>
  <si>
    <t>鄢殷期</t>
  </si>
  <si>
    <t>杨龙威</t>
  </si>
  <si>
    <t>郑子君</t>
  </si>
  <si>
    <t>邓建军</t>
  </si>
  <si>
    <t>2003085500120</t>
  </si>
  <si>
    <t>刘川</t>
  </si>
  <si>
    <t>2003085500148</t>
  </si>
  <si>
    <t>付纬</t>
  </si>
  <si>
    <t>2003085500163</t>
  </si>
  <si>
    <t>杨亮</t>
  </si>
  <si>
    <t>2003085500139</t>
  </si>
  <si>
    <t>龚正超</t>
  </si>
  <si>
    <t xml:space="preserve"> </t>
  </si>
  <si>
    <t>一等</t>
    <phoneticPr fontId="1" type="noConversion"/>
  </si>
  <si>
    <t>二等</t>
    <phoneticPr fontId="1" type="noConversion"/>
  </si>
  <si>
    <t>三等</t>
    <phoneticPr fontId="1" type="noConversion"/>
  </si>
  <si>
    <t>2003085600108</t>
  </si>
  <si>
    <t>张开铭</t>
  </si>
  <si>
    <t>一等</t>
    <phoneticPr fontId="7" type="noConversion"/>
  </si>
  <si>
    <t>2003080503105</t>
  </si>
  <si>
    <t>陈义斯</t>
  </si>
  <si>
    <t>2003080503108</t>
  </si>
  <si>
    <t>郑永生</t>
  </si>
  <si>
    <t>2003080503106</t>
  </si>
  <si>
    <t>余聪</t>
  </si>
  <si>
    <t>20030825Z2101</t>
  </si>
  <si>
    <t>程诗翔</t>
  </si>
  <si>
    <t>2003080503103</t>
  </si>
  <si>
    <t>汪洪伟</t>
  </si>
  <si>
    <t>二等</t>
    <phoneticPr fontId="7" type="noConversion"/>
  </si>
  <si>
    <t>20030825Z2103</t>
  </si>
  <si>
    <t>魏昱涵</t>
  </si>
  <si>
    <t>2003085600114</t>
  </si>
  <si>
    <t>张明铭</t>
  </si>
  <si>
    <t>2003085600111</t>
  </si>
  <si>
    <t>高俊豪</t>
  </si>
  <si>
    <t>2003080503104</t>
  </si>
  <si>
    <t>李琦</t>
  </si>
  <si>
    <t>2003085600105</t>
  </si>
  <si>
    <t>高鑫</t>
  </si>
  <si>
    <t>2003085600106</t>
  </si>
  <si>
    <t>张殿</t>
  </si>
  <si>
    <t>2003085600113</t>
  </si>
  <si>
    <t>危诗诗</t>
  </si>
  <si>
    <t>2003080503101</t>
  </si>
  <si>
    <t>刘瑶</t>
    <phoneticPr fontId="7" type="noConversion"/>
  </si>
  <si>
    <t>20030825Z2105</t>
  </si>
  <si>
    <t>李文杰</t>
  </si>
  <si>
    <t>2003080503102</t>
  </si>
  <si>
    <t>彭俊超</t>
  </si>
  <si>
    <t>2003085600112</t>
  </si>
  <si>
    <t>朱伟明</t>
  </si>
  <si>
    <t>2003080503107</t>
  </si>
  <si>
    <t>李珅</t>
  </si>
  <si>
    <t>2003085600101</t>
  </si>
  <si>
    <t>吴新星</t>
  </si>
  <si>
    <t>20030825Z2102</t>
  </si>
  <si>
    <t>陈威豪</t>
  </si>
  <si>
    <t>2003085600109</t>
  </si>
  <si>
    <t>郝石磊</t>
  </si>
  <si>
    <t>2003085600102</t>
  </si>
  <si>
    <t>章魁康</t>
  </si>
  <si>
    <t>2003085600104</t>
  </si>
  <si>
    <t>高兴昊</t>
  </si>
  <si>
    <t>2003085600110</t>
  </si>
  <si>
    <t>孙晨阳</t>
  </si>
  <si>
    <t>三等</t>
    <phoneticPr fontId="7" type="noConversion"/>
  </si>
  <si>
    <t>2003085600107</t>
  </si>
  <si>
    <t>廖焕剑</t>
    <phoneticPr fontId="7" type="noConversion"/>
  </si>
  <si>
    <t>1903085204106</t>
  </si>
  <si>
    <t>俪逸凡</t>
  </si>
  <si>
    <t>2003085600103</t>
  </si>
  <si>
    <t>王亦鸣</t>
  </si>
  <si>
    <t>20030825Z2104</t>
  </si>
  <si>
    <t>周彰宇</t>
  </si>
  <si>
    <t>处分降档</t>
    <phoneticPr fontId="1" type="noConversion"/>
  </si>
  <si>
    <t>二等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</si>
</sst>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name val="华文中宋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SimSun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AA9D-D3C3-488B-87E5-611536F3F4A5}">
  <dimension ref="A1:R107"/>
  <sheetViews>
    <sheetView workbookViewId="0">
      <selection activeCell="S86" sqref="S86"/>
    </sheetView>
  </sheetViews>
  <sheetFormatPr defaultRowHeight="13.8"/>
  <cols>
    <col min="1" max="1" width="9" bestFit="1" customWidth="1"/>
    <col min="2" max="2" width="16.6640625" bestFit="1" customWidth="1"/>
    <col min="3" max="3" width="10.44140625" bestFit="1" customWidth="1"/>
    <col min="4" max="14" width="9" bestFit="1" customWidth="1"/>
    <col min="16" max="16" width="0" hidden="1" customWidth="1"/>
    <col min="17" max="17" width="12.77734375" bestFit="1" customWidth="1"/>
    <col min="18" max="18" width="11.6640625" bestFit="1" customWidth="1"/>
  </cols>
  <sheetData>
    <row r="1" spans="1:18" ht="39.6" customHeight="1">
      <c r="A1" s="56" t="s">
        <v>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14.4" customHeight="1">
      <c r="A2" s="58" t="s">
        <v>0</v>
      </c>
      <c r="B2" s="54" t="s">
        <v>1</v>
      </c>
      <c r="C2" s="54" t="s">
        <v>2</v>
      </c>
      <c r="D2" s="60" t="s">
        <v>3</v>
      </c>
      <c r="E2" s="61"/>
      <c r="F2" s="61"/>
      <c r="G2" s="61"/>
      <c r="H2" s="61"/>
      <c r="I2" s="61"/>
      <c r="J2" s="62"/>
      <c r="K2" s="63" t="s">
        <v>4</v>
      </c>
      <c r="L2" s="64"/>
      <c r="M2" s="64"/>
      <c r="N2" s="64"/>
      <c r="O2" s="65"/>
      <c r="P2" s="54" t="s">
        <v>79</v>
      </c>
      <c r="Q2" s="66" t="s">
        <v>80</v>
      </c>
      <c r="R2" s="54" t="s">
        <v>5</v>
      </c>
    </row>
    <row r="3" spans="1:18" ht="43.2">
      <c r="A3" s="59"/>
      <c r="B3" s="55"/>
      <c r="C3" s="55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55"/>
      <c r="Q3" s="67"/>
      <c r="R3" s="55"/>
    </row>
    <row r="4" spans="1:18" ht="27" customHeight="1">
      <c r="A4" s="3">
        <v>1</v>
      </c>
      <c r="B4" s="4" t="s">
        <v>84</v>
      </c>
      <c r="C4" s="3" t="s">
        <v>85</v>
      </c>
      <c r="D4" s="5"/>
      <c r="E4" s="5"/>
      <c r="F4" s="5">
        <v>5</v>
      </c>
      <c r="G4" s="5">
        <v>4</v>
      </c>
      <c r="H4" s="5"/>
      <c r="I4" s="5"/>
      <c r="J4" s="5">
        <f t="shared" ref="J4:J35" si="0">IF(80+SUM(D4:I4)&gt;=100,100,80+SUM(D4:I4))</f>
        <v>89</v>
      </c>
      <c r="K4" s="6">
        <v>700</v>
      </c>
      <c r="L4" s="5"/>
      <c r="M4" s="5"/>
      <c r="N4" s="6">
        <v>60</v>
      </c>
      <c r="O4" s="5"/>
      <c r="P4" s="5">
        <f t="shared" ref="P4:P35" si="1">SUM(K4:O4)</f>
        <v>760</v>
      </c>
      <c r="Q4" s="5">
        <f t="shared" ref="Q4:Q35" si="2">J4*0.3+((P4/MAX($P$4:$P$107))*100*0.7)</f>
        <v>96.7</v>
      </c>
      <c r="R4" s="3" t="s">
        <v>258</v>
      </c>
    </row>
    <row r="5" spans="1:18" ht="27" customHeight="1">
      <c r="A5" s="3">
        <v>2</v>
      </c>
      <c r="B5" s="7" t="s">
        <v>86</v>
      </c>
      <c r="C5" s="8" t="s">
        <v>87</v>
      </c>
      <c r="D5" s="3">
        <v>1.5</v>
      </c>
      <c r="E5" s="3">
        <v>2</v>
      </c>
      <c r="F5" s="3"/>
      <c r="G5" s="5">
        <v>4</v>
      </c>
      <c r="H5" s="8">
        <v>1.5</v>
      </c>
      <c r="I5" s="3"/>
      <c r="J5" s="5">
        <f t="shared" si="0"/>
        <v>89</v>
      </c>
      <c r="K5" s="3">
        <v>660</v>
      </c>
      <c r="L5" s="3"/>
      <c r="M5" s="3"/>
      <c r="N5" s="3"/>
      <c r="O5" s="3"/>
      <c r="P5" s="5">
        <f t="shared" si="1"/>
        <v>660</v>
      </c>
      <c r="Q5" s="5">
        <f t="shared" si="2"/>
        <v>87.489473684210523</v>
      </c>
      <c r="R5" s="3" t="s">
        <v>258</v>
      </c>
    </row>
    <row r="6" spans="1:18" ht="27" customHeight="1">
      <c r="A6" s="3">
        <v>3</v>
      </c>
      <c r="B6" s="9">
        <v>2003085500175</v>
      </c>
      <c r="C6" s="3" t="s">
        <v>88</v>
      </c>
      <c r="D6" s="5">
        <v>1.5</v>
      </c>
      <c r="E6" s="3">
        <v>2</v>
      </c>
      <c r="F6" s="3">
        <v>5</v>
      </c>
      <c r="G6" s="5">
        <v>4</v>
      </c>
      <c r="H6" s="3">
        <v>1</v>
      </c>
      <c r="I6" s="3">
        <v>0</v>
      </c>
      <c r="J6" s="5">
        <f t="shared" si="0"/>
        <v>93.5</v>
      </c>
      <c r="K6" s="3">
        <v>460</v>
      </c>
      <c r="L6" s="3">
        <v>44</v>
      </c>
      <c r="M6" s="3"/>
      <c r="N6" s="3">
        <v>120</v>
      </c>
      <c r="O6" s="3"/>
      <c r="P6" s="5">
        <f t="shared" si="1"/>
        <v>624</v>
      </c>
      <c r="Q6" s="5">
        <f t="shared" si="2"/>
        <v>85.523684210526312</v>
      </c>
      <c r="R6" s="3" t="s">
        <v>258</v>
      </c>
    </row>
    <row r="7" spans="1:18" ht="27" customHeight="1">
      <c r="A7" s="3">
        <v>4</v>
      </c>
      <c r="B7" s="4" t="s">
        <v>89</v>
      </c>
      <c r="C7" s="3" t="s">
        <v>90</v>
      </c>
      <c r="D7" s="8">
        <v>1.5</v>
      </c>
      <c r="E7" s="8">
        <v>3</v>
      </c>
      <c r="F7" s="8">
        <v>5</v>
      </c>
      <c r="G7" s="8">
        <v>4</v>
      </c>
      <c r="H7" s="8">
        <v>0</v>
      </c>
      <c r="I7" s="8"/>
      <c r="J7" s="5">
        <f t="shared" si="0"/>
        <v>93.5</v>
      </c>
      <c r="K7" s="8">
        <v>410</v>
      </c>
      <c r="L7" s="8">
        <v>15.4</v>
      </c>
      <c r="M7" s="8"/>
      <c r="N7" s="8"/>
      <c r="O7" s="8"/>
      <c r="P7" s="5">
        <f t="shared" si="1"/>
        <v>425.4</v>
      </c>
      <c r="Q7" s="5">
        <f t="shared" si="2"/>
        <v>67.231578947368419</v>
      </c>
      <c r="R7" s="3" t="s">
        <v>258</v>
      </c>
    </row>
    <row r="8" spans="1:18" ht="27" customHeight="1">
      <c r="A8" s="3">
        <v>5</v>
      </c>
      <c r="B8" s="4" t="s">
        <v>91</v>
      </c>
      <c r="C8" s="3" t="s">
        <v>92</v>
      </c>
      <c r="D8" s="8"/>
      <c r="E8" s="8"/>
      <c r="F8" s="8">
        <v>5</v>
      </c>
      <c r="G8" s="8">
        <v>4</v>
      </c>
      <c r="H8" s="8">
        <v>0.5</v>
      </c>
      <c r="I8" s="8"/>
      <c r="J8" s="5">
        <f t="shared" si="0"/>
        <v>89.5</v>
      </c>
      <c r="K8" s="8">
        <v>300</v>
      </c>
      <c r="L8" s="8">
        <v>120</v>
      </c>
      <c r="M8" s="8"/>
      <c r="N8" s="8"/>
      <c r="O8" s="8"/>
      <c r="P8" s="5">
        <f t="shared" si="1"/>
        <v>420</v>
      </c>
      <c r="Q8" s="5">
        <f t="shared" si="2"/>
        <v>65.534210526315789</v>
      </c>
      <c r="R8" s="3" t="s">
        <v>258</v>
      </c>
    </row>
    <row r="9" spans="1:18" ht="27" customHeight="1">
      <c r="A9" s="3">
        <v>6</v>
      </c>
      <c r="B9" s="7" t="s">
        <v>93</v>
      </c>
      <c r="C9" s="8" t="s">
        <v>94</v>
      </c>
      <c r="D9" s="3"/>
      <c r="E9" s="3"/>
      <c r="F9" s="3">
        <v>5</v>
      </c>
      <c r="G9" s="5">
        <v>5</v>
      </c>
      <c r="H9" s="3"/>
      <c r="I9" s="3"/>
      <c r="J9" s="5">
        <f t="shared" si="0"/>
        <v>90</v>
      </c>
      <c r="K9" s="3">
        <v>260</v>
      </c>
      <c r="L9" s="3"/>
      <c r="M9" s="3"/>
      <c r="N9" s="3">
        <v>120</v>
      </c>
      <c r="O9" s="3"/>
      <c r="P9" s="5">
        <f t="shared" si="1"/>
        <v>380</v>
      </c>
      <c r="Q9" s="5">
        <f t="shared" si="2"/>
        <v>62</v>
      </c>
      <c r="R9" s="3" t="s">
        <v>258</v>
      </c>
    </row>
    <row r="10" spans="1:18" ht="27" customHeight="1">
      <c r="A10" s="3">
        <v>7</v>
      </c>
      <c r="B10" s="7" t="s">
        <v>95</v>
      </c>
      <c r="C10" s="8" t="s">
        <v>96</v>
      </c>
      <c r="D10" s="5">
        <v>1.5</v>
      </c>
      <c r="E10" s="5">
        <v>3</v>
      </c>
      <c r="F10" s="5">
        <v>5</v>
      </c>
      <c r="G10" s="5">
        <v>5</v>
      </c>
      <c r="H10" s="5"/>
      <c r="I10" s="5"/>
      <c r="J10" s="5">
        <f t="shared" si="0"/>
        <v>94.5</v>
      </c>
      <c r="K10" s="5">
        <v>350</v>
      </c>
      <c r="L10" s="5">
        <v>9.9</v>
      </c>
      <c r="M10" s="5"/>
      <c r="N10" s="5"/>
      <c r="O10" s="5"/>
      <c r="P10" s="5">
        <f t="shared" si="1"/>
        <v>359.9</v>
      </c>
      <c r="Q10" s="5">
        <f t="shared" si="2"/>
        <v>61.498684210526307</v>
      </c>
      <c r="R10" s="3" t="s">
        <v>258</v>
      </c>
    </row>
    <row r="11" spans="1:18" ht="27" customHeight="1">
      <c r="A11" s="3">
        <v>8</v>
      </c>
      <c r="B11" s="9">
        <v>2003085500183</v>
      </c>
      <c r="C11" s="3" t="s">
        <v>97</v>
      </c>
      <c r="D11" s="5">
        <v>1.5</v>
      </c>
      <c r="E11" s="3">
        <v>2</v>
      </c>
      <c r="F11" s="3">
        <v>5</v>
      </c>
      <c r="G11" s="5">
        <v>4</v>
      </c>
      <c r="H11" s="3">
        <v>7</v>
      </c>
      <c r="I11" s="3">
        <v>0</v>
      </c>
      <c r="J11" s="5">
        <f t="shared" si="0"/>
        <v>99.5</v>
      </c>
      <c r="K11" s="3">
        <v>280</v>
      </c>
      <c r="L11" s="3">
        <v>38.5</v>
      </c>
      <c r="M11" s="3">
        <v>0</v>
      </c>
      <c r="N11" s="3">
        <v>0</v>
      </c>
      <c r="O11" s="3"/>
      <c r="P11" s="5">
        <f t="shared" si="1"/>
        <v>318.5</v>
      </c>
      <c r="Q11" s="5">
        <f t="shared" si="2"/>
        <v>59.185526315789467</v>
      </c>
      <c r="R11" s="3" t="s">
        <v>258</v>
      </c>
    </row>
    <row r="12" spans="1:18" ht="27" customHeight="1">
      <c r="A12" s="3">
        <v>9</v>
      </c>
      <c r="B12" s="9">
        <v>2003085500184</v>
      </c>
      <c r="C12" s="3" t="s">
        <v>98</v>
      </c>
      <c r="D12" s="5">
        <v>1.5</v>
      </c>
      <c r="E12" s="3">
        <v>0</v>
      </c>
      <c r="F12" s="3">
        <v>5</v>
      </c>
      <c r="G12" s="5">
        <v>3</v>
      </c>
      <c r="H12" s="3">
        <v>3.5</v>
      </c>
      <c r="I12" s="3">
        <v>0</v>
      </c>
      <c r="J12" s="5">
        <f t="shared" si="0"/>
        <v>93</v>
      </c>
      <c r="K12" s="3">
        <v>10</v>
      </c>
      <c r="L12" s="3">
        <v>240</v>
      </c>
      <c r="M12" s="3">
        <v>89</v>
      </c>
      <c r="N12" s="3">
        <v>0</v>
      </c>
      <c r="O12" s="3"/>
      <c r="P12" s="5">
        <f t="shared" si="1"/>
        <v>339</v>
      </c>
      <c r="Q12" s="5">
        <f t="shared" si="2"/>
        <v>59.123684210526314</v>
      </c>
      <c r="R12" s="3" t="s">
        <v>258</v>
      </c>
    </row>
    <row r="13" spans="1:18" ht="27" customHeight="1">
      <c r="A13" s="3">
        <v>10</v>
      </c>
      <c r="B13" s="7" t="s">
        <v>99</v>
      </c>
      <c r="C13" s="8" t="s">
        <v>100</v>
      </c>
      <c r="D13" s="3"/>
      <c r="E13" s="3">
        <v>2</v>
      </c>
      <c r="F13" s="3">
        <v>5</v>
      </c>
      <c r="G13" s="5">
        <v>4</v>
      </c>
      <c r="H13" s="3"/>
      <c r="I13" s="3">
        <v>3</v>
      </c>
      <c r="J13" s="5">
        <f t="shared" si="0"/>
        <v>94</v>
      </c>
      <c r="K13" s="3">
        <v>200</v>
      </c>
      <c r="L13" s="8">
        <v>131.4</v>
      </c>
      <c r="M13" s="3"/>
      <c r="N13" s="3"/>
      <c r="O13" s="3"/>
      <c r="P13" s="5">
        <f t="shared" si="1"/>
        <v>331.4</v>
      </c>
      <c r="Q13" s="5">
        <f t="shared" si="2"/>
        <v>58.723684210526315</v>
      </c>
      <c r="R13" s="3" t="s">
        <v>258</v>
      </c>
    </row>
    <row r="14" spans="1:18" ht="27" customHeight="1">
      <c r="A14" s="3">
        <v>11</v>
      </c>
      <c r="B14" s="7" t="s">
        <v>101</v>
      </c>
      <c r="C14" s="8" t="s">
        <v>102</v>
      </c>
      <c r="D14" s="5">
        <v>1</v>
      </c>
      <c r="E14" s="5">
        <v>2</v>
      </c>
      <c r="F14" s="5"/>
      <c r="G14" s="5">
        <v>4</v>
      </c>
      <c r="H14" s="5"/>
      <c r="I14" s="5"/>
      <c r="J14" s="5">
        <f t="shared" si="0"/>
        <v>87</v>
      </c>
      <c r="K14" s="5">
        <v>300</v>
      </c>
      <c r="L14" s="5">
        <v>15</v>
      </c>
      <c r="M14" s="5"/>
      <c r="N14" s="5"/>
      <c r="O14" s="5"/>
      <c r="P14" s="5">
        <f t="shared" si="1"/>
        <v>315</v>
      </c>
      <c r="Q14" s="5">
        <f t="shared" si="2"/>
        <v>55.113157894736837</v>
      </c>
      <c r="R14" s="3" t="s">
        <v>258</v>
      </c>
    </row>
    <row r="15" spans="1:18" ht="27" customHeight="1">
      <c r="A15" s="3">
        <v>12</v>
      </c>
      <c r="B15" s="7" t="s">
        <v>103</v>
      </c>
      <c r="C15" s="8" t="s">
        <v>104</v>
      </c>
      <c r="D15" s="3">
        <v>1.5</v>
      </c>
      <c r="E15" s="3">
        <v>2</v>
      </c>
      <c r="F15" s="3">
        <v>5</v>
      </c>
      <c r="G15" s="5">
        <v>3</v>
      </c>
      <c r="H15" s="3"/>
      <c r="I15" s="8">
        <v>1</v>
      </c>
      <c r="J15" s="5">
        <f t="shared" si="0"/>
        <v>92.5</v>
      </c>
      <c r="K15" s="3">
        <v>280</v>
      </c>
      <c r="L15" s="3"/>
      <c r="M15" s="3"/>
      <c r="N15" s="3"/>
      <c r="O15" s="3"/>
      <c r="P15" s="5">
        <f t="shared" si="1"/>
        <v>280</v>
      </c>
      <c r="Q15" s="5">
        <f t="shared" si="2"/>
        <v>53.53947368421052</v>
      </c>
      <c r="R15" s="3" t="s">
        <v>258</v>
      </c>
    </row>
    <row r="16" spans="1:18" ht="27" customHeight="1">
      <c r="A16" s="3">
        <v>13</v>
      </c>
      <c r="B16" s="4" t="s">
        <v>105</v>
      </c>
      <c r="C16" s="3" t="s">
        <v>106</v>
      </c>
      <c r="D16" s="5"/>
      <c r="E16" s="5"/>
      <c r="F16" s="5">
        <v>5</v>
      </c>
      <c r="G16" s="5">
        <v>4</v>
      </c>
      <c r="H16" s="5"/>
      <c r="I16" s="5"/>
      <c r="J16" s="5">
        <f t="shared" si="0"/>
        <v>89</v>
      </c>
      <c r="K16" s="5">
        <v>270</v>
      </c>
      <c r="L16" s="5">
        <v>15.8</v>
      </c>
      <c r="M16" s="5"/>
      <c r="N16" s="5"/>
      <c r="O16" s="5"/>
      <c r="P16" s="5">
        <f t="shared" si="1"/>
        <v>285.8</v>
      </c>
      <c r="Q16" s="5">
        <f t="shared" si="2"/>
        <v>53.023684210526312</v>
      </c>
      <c r="R16" s="3" t="s">
        <v>258</v>
      </c>
    </row>
    <row r="17" spans="1:18" ht="27" customHeight="1">
      <c r="A17" s="3">
        <v>14</v>
      </c>
      <c r="B17" s="10" t="s">
        <v>107</v>
      </c>
      <c r="C17" s="8" t="s">
        <v>108</v>
      </c>
      <c r="D17" s="3">
        <v>1</v>
      </c>
      <c r="E17" s="3">
        <v>2</v>
      </c>
      <c r="F17" s="3">
        <v>5</v>
      </c>
      <c r="G17" s="5">
        <v>4</v>
      </c>
      <c r="H17" s="3"/>
      <c r="I17" s="3"/>
      <c r="J17" s="5">
        <f t="shared" si="0"/>
        <v>92</v>
      </c>
      <c r="K17" s="3">
        <v>260</v>
      </c>
      <c r="L17" s="3">
        <v>11.7</v>
      </c>
      <c r="M17" s="3"/>
      <c r="N17" s="3"/>
      <c r="O17" s="3"/>
      <c r="P17" s="5">
        <f t="shared" si="1"/>
        <v>271.7</v>
      </c>
      <c r="Q17" s="5">
        <f t="shared" si="2"/>
        <v>52.625</v>
      </c>
      <c r="R17" s="3" t="s">
        <v>258</v>
      </c>
    </row>
    <row r="18" spans="1:18" ht="27" customHeight="1">
      <c r="A18" s="3">
        <v>15</v>
      </c>
      <c r="B18" s="4" t="s">
        <v>109</v>
      </c>
      <c r="C18" s="3" t="s">
        <v>110</v>
      </c>
      <c r="D18" s="8"/>
      <c r="E18" s="8">
        <v>2</v>
      </c>
      <c r="F18" s="8"/>
      <c r="G18" s="8">
        <v>4</v>
      </c>
      <c r="H18" s="8"/>
      <c r="I18" s="8"/>
      <c r="J18" s="5">
        <f t="shared" si="0"/>
        <v>86</v>
      </c>
      <c r="K18" s="8"/>
      <c r="L18" s="8">
        <v>258</v>
      </c>
      <c r="M18" s="8">
        <v>10</v>
      </c>
      <c r="N18" s="8">
        <v>20</v>
      </c>
      <c r="O18" s="8"/>
      <c r="P18" s="5">
        <f t="shared" si="1"/>
        <v>288</v>
      </c>
      <c r="Q18" s="5">
        <f t="shared" si="2"/>
        <v>52.326315789473682</v>
      </c>
      <c r="R18" s="3" t="s">
        <v>258</v>
      </c>
    </row>
    <row r="19" spans="1:18" ht="27" customHeight="1">
      <c r="A19" s="3">
        <v>16</v>
      </c>
      <c r="B19" s="4" t="s">
        <v>111</v>
      </c>
      <c r="C19" s="3" t="s">
        <v>112</v>
      </c>
      <c r="D19" s="8">
        <v>1.5</v>
      </c>
      <c r="E19" s="8">
        <v>3</v>
      </c>
      <c r="F19" s="8">
        <v>5</v>
      </c>
      <c r="G19" s="8">
        <v>5</v>
      </c>
      <c r="H19" s="8"/>
      <c r="I19" s="8"/>
      <c r="J19" s="5">
        <f t="shared" si="0"/>
        <v>94.5</v>
      </c>
      <c r="K19" s="8">
        <v>240</v>
      </c>
      <c r="L19" s="8"/>
      <c r="M19" s="8"/>
      <c r="N19" s="8"/>
      <c r="O19" s="8"/>
      <c r="P19" s="5">
        <f t="shared" si="1"/>
        <v>240</v>
      </c>
      <c r="Q19" s="5">
        <f t="shared" si="2"/>
        <v>50.455263157894734</v>
      </c>
      <c r="R19" s="3" t="s">
        <v>258</v>
      </c>
    </row>
    <row r="20" spans="1:18" ht="27" customHeight="1">
      <c r="A20" s="3">
        <v>17</v>
      </c>
      <c r="B20" s="10" t="s">
        <v>113</v>
      </c>
      <c r="C20" s="8" t="s">
        <v>114</v>
      </c>
      <c r="D20" s="5">
        <v>1.5</v>
      </c>
      <c r="E20" s="5">
        <v>5</v>
      </c>
      <c r="F20" s="5">
        <v>5</v>
      </c>
      <c r="G20" s="5">
        <v>5</v>
      </c>
      <c r="H20" s="5"/>
      <c r="I20" s="5"/>
      <c r="J20" s="5">
        <f t="shared" si="0"/>
        <v>96.5</v>
      </c>
      <c r="K20" s="5">
        <v>190</v>
      </c>
      <c r="L20" s="5">
        <v>20</v>
      </c>
      <c r="M20" s="5"/>
      <c r="N20" s="5"/>
      <c r="O20" s="5"/>
      <c r="P20" s="5">
        <f t="shared" si="1"/>
        <v>210</v>
      </c>
      <c r="Q20" s="5">
        <f t="shared" si="2"/>
        <v>48.292105263157893</v>
      </c>
      <c r="R20" s="3" t="s">
        <v>258</v>
      </c>
    </row>
    <row r="21" spans="1:18" ht="27" customHeight="1">
      <c r="A21" s="3">
        <v>18</v>
      </c>
      <c r="B21" s="4" t="s">
        <v>115</v>
      </c>
      <c r="C21" s="3" t="s">
        <v>116</v>
      </c>
      <c r="D21" s="8">
        <v>1.5</v>
      </c>
      <c r="E21" s="8">
        <v>2</v>
      </c>
      <c r="F21" s="8">
        <v>5</v>
      </c>
      <c r="G21" s="8">
        <v>3</v>
      </c>
      <c r="H21" s="8">
        <v>1.5</v>
      </c>
      <c r="I21" s="8"/>
      <c r="J21" s="5">
        <f t="shared" si="0"/>
        <v>93</v>
      </c>
      <c r="K21" s="8">
        <v>180</v>
      </c>
      <c r="L21" s="8"/>
      <c r="M21" s="8">
        <v>16.7</v>
      </c>
      <c r="N21" s="8"/>
      <c r="O21" s="8"/>
      <c r="P21" s="5">
        <f t="shared" si="1"/>
        <v>196.7</v>
      </c>
      <c r="Q21" s="5">
        <f t="shared" si="2"/>
        <v>46.017105263157887</v>
      </c>
      <c r="R21" s="3" t="s">
        <v>258</v>
      </c>
    </row>
    <row r="22" spans="1:18" ht="27" customHeight="1">
      <c r="A22" s="3">
        <v>19</v>
      </c>
      <c r="B22" s="4" t="s">
        <v>117</v>
      </c>
      <c r="C22" s="3" t="s">
        <v>118</v>
      </c>
      <c r="D22" s="8">
        <v>1.5</v>
      </c>
      <c r="E22" s="8">
        <v>2</v>
      </c>
      <c r="F22" s="8"/>
      <c r="G22" s="8">
        <v>5</v>
      </c>
      <c r="H22" s="8">
        <v>1</v>
      </c>
      <c r="I22" s="8"/>
      <c r="J22" s="5">
        <f t="shared" si="0"/>
        <v>89.5</v>
      </c>
      <c r="K22" s="8"/>
      <c r="L22" s="8">
        <v>200</v>
      </c>
      <c r="M22" s="8"/>
      <c r="N22" s="8"/>
      <c r="O22" s="8"/>
      <c r="P22" s="5">
        <f t="shared" si="1"/>
        <v>200</v>
      </c>
      <c r="Q22" s="5">
        <f t="shared" si="2"/>
        <v>45.271052631578939</v>
      </c>
      <c r="R22" s="3" t="s">
        <v>258</v>
      </c>
    </row>
    <row r="23" spans="1:18" ht="27" customHeight="1">
      <c r="A23" s="3">
        <v>20</v>
      </c>
      <c r="B23" s="7" t="s">
        <v>119</v>
      </c>
      <c r="C23" s="8" t="s">
        <v>120</v>
      </c>
      <c r="D23" s="3"/>
      <c r="E23" s="3"/>
      <c r="F23" s="3"/>
      <c r="G23" s="5">
        <v>3</v>
      </c>
      <c r="H23" s="3"/>
      <c r="I23" s="3"/>
      <c r="J23" s="5">
        <f t="shared" si="0"/>
        <v>83</v>
      </c>
      <c r="K23" s="3">
        <v>60</v>
      </c>
      <c r="L23" s="3">
        <v>40</v>
      </c>
      <c r="M23" s="3"/>
      <c r="N23" s="3">
        <v>120</v>
      </c>
      <c r="O23" s="3"/>
      <c r="P23" s="5">
        <f t="shared" si="1"/>
        <v>220</v>
      </c>
      <c r="Q23" s="5">
        <f t="shared" si="2"/>
        <v>45.163157894736841</v>
      </c>
      <c r="R23" s="3" t="s">
        <v>258</v>
      </c>
    </row>
    <row r="24" spans="1:18" ht="27" customHeight="1">
      <c r="A24" s="3">
        <v>21</v>
      </c>
      <c r="B24" s="4" t="s">
        <v>121</v>
      </c>
      <c r="C24" s="3" t="s">
        <v>122</v>
      </c>
      <c r="D24" s="8">
        <v>1.5</v>
      </c>
      <c r="E24" s="8"/>
      <c r="F24" s="8"/>
      <c r="G24" s="8">
        <v>4</v>
      </c>
      <c r="H24" s="8">
        <v>1.17</v>
      </c>
      <c r="I24" s="8"/>
      <c r="J24" s="5">
        <f t="shared" si="0"/>
        <v>86.67</v>
      </c>
      <c r="K24" s="8">
        <v>190</v>
      </c>
      <c r="L24" s="8"/>
      <c r="M24" s="8">
        <v>16.670000000000002</v>
      </c>
      <c r="N24" s="8"/>
      <c r="O24" s="8"/>
      <c r="P24" s="5">
        <f t="shared" si="1"/>
        <v>206.67000000000002</v>
      </c>
      <c r="Q24" s="5">
        <f t="shared" si="2"/>
        <v>45.036394736842112</v>
      </c>
      <c r="R24" s="3" t="s">
        <v>258</v>
      </c>
    </row>
    <row r="25" spans="1:18" ht="27" customHeight="1">
      <c r="A25" s="11">
        <v>22</v>
      </c>
      <c r="B25" s="12">
        <v>2003085500182</v>
      </c>
      <c r="C25" s="11" t="s">
        <v>123</v>
      </c>
      <c r="D25" s="13">
        <v>1.5</v>
      </c>
      <c r="E25" s="11"/>
      <c r="F25" s="11"/>
      <c r="G25" s="13">
        <v>3</v>
      </c>
      <c r="H25" s="11">
        <v>3.5</v>
      </c>
      <c r="I25" s="11">
        <v>3</v>
      </c>
      <c r="J25" s="13">
        <f t="shared" si="0"/>
        <v>91</v>
      </c>
      <c r="K25" s="11">
        <v>180</v>
      </c>
      <c r="L25" s="11"/>
      <c r="M25" s="11"/>
      <c r="N25" s="11"/>
      <c r="O25" s="11"/>
      <c r="P25" s="13">
        <f t="shared" si="1"/>
        <v>180</v>
      </c>
      <c r="Q25" s="13">
        <f t="shared" si="2"/>
        <v>43.878947368421052</v>
      </c>
      <c r="R25" s="11" t="s">
        <v>259</v>
      </c>
    </row>
    <row r="26" spans="1:18" ht="27" customHeight="1">
      <c r="A26" s="11">
        <v>23</v>
      </c>
      <c r="B26" s="12">
        <v>2003085500187</v>
      </c>
      <c r="C26" s="11" t="s">
        <v>124</v>
      </c>
      <c r="D26" s="13">
        <v>1.5</v>
      </c>
      <c r="E26" s="11">
        <v>6</v>
      </c>
      <c r="F26" s="11">
        <v>7</v>
      </c>
      <c r="G26" s="13">
        <v>4</v>
      </c>
      <c r="H26" s="11">
        <v>1.5</v>
      </c>
      <c r="I26" s="11">
        <v>0</v>
      </c>
      <c r="J26" s="13">
        <f t="shared" si="0"/>
        <v>100</v>
      </c>
      <c r="K26" s="11"/>
      <c r="L26" s="11">
        <v>129</v>
      </c>
      <c r="M26" s="11">
        <v>10</v>
      </c>
      <c r="N26" s="11"/>
      <c r="O26" s="11"/>
      <c r="P26" s="13">
        <f t="shared" si="1"/>
        <v>139</v>
      </c>
      <c r="Q26" s="13">
        <f t="shared" si="2"/>
        <v>42.80263157894737</v>
      </c>
      <c r="R26" s="11" t="s">
        <v>259</v>
      </c>
    </row>
    <row r="27" spans="1:18" ht="27" customHeight="1">
      <c r="A27" s="11">
        <v>24</v>
      </c>
      <c r="B27" s="14" t="s">
        <v>125</v>
      </c>
      <c r="C27" s="15" t="s">
        <v>126</v>
      </c>
      <c r="D27" s="11"/>
      <c r="E27" s="11"/>
      <c r="F27" s="11"/>
      <c r="G27" s="13">
        <v>4</v>
      </c>
      <c r="H27" s="11"/>
      <c r="I27" s="11"/>
      <c r="J27" s="13">
        <f t="shared" si="0"/>
        <v>84</v>
      </c>
      <c r="K27" s="11">
        <v>100</v>
      </c>
      <c r="L27" s="11">
        <v>55</v>
      </c>
      <c r="M27" s="11">
        <v>33.299999999999997</v>
      </c>
      <c r="N27" s="11"/>
      <c r="O27" s="11"/>
      <c r="P27" s="13">
        <f t="shared" si="1"/>
        <v>188.3</v>
      </c>
      <c r="Q27" s="13">
        <f t="shared" si="2"/>
        <v>42.543421052631572</v>
      </c>
      <c r="R27" s="11" t="s">
        <v>259</v>
      </c>
    </row>
    <row r="28" spans="1:18" ht="27" customHeight="1">
      <c r="A28" s="11">
        <v>25</v>
      </c>
      <c r="B28" s="16" t="s">
        <v>127</v>
      </c>
      <c r="C28" s="15" t="s">
        <v>128</v>
      </c>
      <c r="D28" s="11">
        <v>1.5</v>
      </c>
      <c r="E28" s="11"/>
      <c r="F28" s="11"/>
      <c r="G28" s="13">
        <v>3</v>
      </c>
      <c r="H28" s="11"/>
      <c r="I28" s="11"/>
      <c r="J28" s="13">
        <f t="shared" si="0"/>
        <v>84.5</v>
      </c>
      <c r="K28" s="11">
        <v>180</v>
      </c>
      <c r="L28" s="11"/>
      <c r="M28" s="11"/>
      <c r="N28" s="11"/>
      <c r="O28" s="11"/>
      <c r="P28" s="13">
        <f t="shared" si="1"/>
        <v>180</v>
      </c>
      <c r="Q28" s="13">
        <f t="shared" si="2"/>
        <v>41.928947368421049</v>
      </c>
      <c r="R28" s="11" t="s">
        <v>259</v>
      </c>
    </row>
    <row r="29" spans="1:18" ht="27" customHeight="1">
      <c r="A29" s="11">
        <v>26</v>
      </c>
      <c r="B29" s="17" t="s">
        <v>129</v>
      </c>
      <c r="C29" s="11" t="s">
        <v>130</v>
      </c>
      <c r="D29" s="15"/>
      <c r="E29" s="15"/>
      <c r="F29" s="15"/>
      <c r="G29" s="15">
        <v>4</v>
      </c>
      <c r="H29" s="15"/>
      <c r="I29" s="15"/>
      <c r="J29" s="13">
        <f t="shared" si="0"/>
        <v>84</v>
      </c>
      <c r="K29" s="15">
        <v>180</v>
      </c>
      <c r="L29" s="15"/>
      <c r="M29" s="15"/>
      <c r="N29" s="15"/>
      <c r="O29" s="15"/>
      <c r="P29" s="13">
        <f t="shared" si="1"/>
        <v>180</v>
      </c>
      <c r="Q29" s="13">
        <f t="shared" si="2"/>
        <v>41.778947368421051</v>
      </c>
      <c r="R29" s="11" t="s">
        <v>259</v>
      </c>
    </row>
    <row r="30" spans="1:18" ht="27" customHeight="1">
      <c r="A30" s="11">
        <v>27</v>
      </c>
      <c r="B30" s="12">
        <v>2003085500171</v>
      </c>
      <c r="C30" s="11" t="s">
        <v>131</v>
      </c>
      <c r="D30" s="13"/>
      <c r="E30" s="11">
        <v>2</v>
      </c>
      <c r="F30" s="11"/>
      <c r="G30" s="13">
        <v>4</v>
      </c>
      <c r="H30" s="11"/>
      <c r="I30" s="11"/>
      <c r="J30" s="13">
        <f t="shared" si="0"/>
        <v>86</v>
      </c>
      <c r="K30" s="11">
        <v>120</v>
      </c>
      <c r="L30" s="11"/>
      <c r="M30" s="11">
        <v>33.340000000000003</v>
      </c>
      <c r="N30" s="11"/>
      <c r="O30" s="11"/>
      <c r="P30" s="13">
        <f t="shared" si="1"/>
        <v>153.34</v>
      </c>
      <c r="Q30" s="13">
        <f t="shared" si="2"/>
        <v>39.923421052631582</v>
      </c>
      <c r="R30" s="11" t="s">
        <v>259</v>
      </c>
    </row>
    <row r="31" spans="1:18" ht="27" customHeight="1">
      <c r="A31" s="11">
        <v>28</v>
      </c>
      <c r="B31" s="17" t="s">
        <v>132</v>
      </c>
      <c r="C31" s="11" t="s">
        <v>133</v>
      </c>
      <c r="D31" s="15"/>
      <c r="E31" s="15"/>
      <c r="F31" s="15"/>
      <c r="G31" s="15">
        <v>3</v>
      </c>
      <c r="H31" s="15"/>
      <c r="I31" s="15"/>
      <c r="J31" s="13">
        <f t="shared" si="0"/>
        <v>83</v>
      </c>
      <c r="K31" s="15">
        <v>160</v>
      </c>
      <c r="L31" s="15"/>
      <c r="M31" s="15"/>
      <c r="N31" s="15"/>
      <c r="O31" s="15"/>
      <c r="P31" s="13">
        <f t="shared" si="1"/>
        <v>160</v>
      </c>
      <c r="Q31" s="13">
        <f t="shared" si="2"/>
        <v>39.636842105263156</v>
      </c>
      <c r="R31" s="11" t="s">
        <v>259</v>
      </c>
    </row>
    <row r="32" spans="1:18" ht="27" customHeight="1">
      <c r="A32" s="11">
        <v>29</v>
      </c>
      <c r="B32" s="12">
        <v>2003085500180</v>
      </c>
      <c r="C32" s="11" t="s">
        <v>134</v>
      </c>
      <c r="D32" s="13">
        <v>1.5</v>
      </c>
      <c r="E32" s="11">
        <v>2</v>
      </c>
      <c r="F32" s="11"/>
      <c r="G32" s="13">
        <v>5</v>
      </c>
      <c r="H32" s="11"/>
      <c r="I32" s="11"/>
      <c r="J32" s="13">
        <f t="shared" si="0"/>
        <v>88.5</v>
      </c>
      <c r="K32" s="11">
        <v>130</v>
      </c>
      <c r="L32" s="11">
        <v>11</v>
      </c>
      <c r="M32" s="11"/>
      <c r="N32" s="11"/>
      <c r="O32" s="11"/>
      <c r="P32" s="13">
        <f t="shared" si="1"/>
        <v>141</v>
      </c>
      <c r="Q32" s="13">
        <f t="shared" si="2"/>
        <v>39.536842105263155</v>
      </c>
      <c r="R32" s="11" t="s">
        <v>259</v>
      </c>
    </row>
    <row r="33" spans="1:18" ht="27" customHeight="1">
      <c r="A33" s="11">
        <v>30</v>
      </c>
      <c r="B33" s="16" t="s">
        <v>135</v>
      </c>
      <c r="C33" s="15" t="s">
        <v>136</v>
      </c>
      <c r="D33" s="11">
        <v>1.5</v>
      </c>
      <c r="E33" s="11">
        <v>6</v>
      </c>
      <c r="F33" s="11"/>
      <c r="G33" s="13">
        <v>5</v>
      </c>
      <c r="H33" s="11"/>
      <c r="I33" s="11">
        <v>1</v>
      </c>
      <c r="J33" s="13">
        <f t="shared" si="0"/>
        <v>93.5</v>
      </c>
      <c r="K33" s="11">
        <v>120</v>
      </c>
      <c r="L33" s="11"/>
      <c r="M33" s="11"/>
      <c r="N33" s="11"/>
      <c r="O33" s="11"/>
      <c r="P33" s="13">
        <f t="shared" si="1"/>
        <v>120</v>
      </c>
      <c r="Q33" s="13">
        <f t="shared" si="2"/>
        <v>39.102631578947367</v>
      </c>
      <c r="R33" s="11" t="s">
        <v>259</v>
      </c>
    </row>
    <row r="34" spans="1:18" ht="27" customHeight="1">
      <c r="A34" s="11">
        <v>31</v>
      </c>
      <c r="B34" s="12">
        <v>2003085500179</v>
      </c>
      <c r="C34" s="11" t="s">
        <v>137</v>
      </c>
      <c r="D34" s="13">
        <v>1.5</v>
      </c>
      <c r="E34" s="11">
        <v>5</v>
      </c>
      <c r="F34" s="11">
        <v>5</v>
      </c>
      <c r="G34" s="13">
        <v>5</v>
      </c>
      <c r="H34" s="11">
        <v>3.5</v>
      </c>
      <c r="I34" s="11"/>
      <c r="J34" s="13">
        <f t="shared" si="0"/>
        <v>100</v>
      </c>
      <c r="K34" s="11">
        <v>60</v>
      </c>
      <c r="L34" s="11"/>
      <c r="M34" s="11">
        <v>33.340000000000003</v>
      </c>
      <c r="N34" s="11"/>
      <c r="O34" s="11"/>
      <c r="P34" s="13">
        <f t="shared" si="1"/>
        <v>93.34</v>
      </c>
      <c r="Q34" s="13">
        <f t="shared" si="2"/>
        <v>38.597105263157893</v>
      </c>
      <c r="R34" s="11" t="s">
        <v>259</v>
      </c>
    </row>
    <row r="35" spans="1:18" ht="27" customHeight="1">
      <c r="A35" s="11">
        <v>32</v>
      </c>
      <c r="B35" s="17" t="s">
        <v>138</v>
      </c>
      <c r="C35" s="11" t="s">
        <v>139</v>
      </c>
      <c r="D35" s="15">
        <v>1</v>
      </c>
      <c r="E35" s="15">
        <v>2</v>
      </c>
      <c r="F35" s="15"/>
      <c r="G35" s="15">
        <v>3</v>
      </c>
      <c r="H35" s="15"/>
      <c r="I35" s="15"/>
      <c r="J35" s="13">
        <f t="shared" si="0"/>
        <v>86</v>
      </c>
      <c r="K35" s="15">
        <v>120</v>
      </c>
      <c r="L35" s="15"/>
      <c r="M35" s="15">
        <v>16.670000000000002</v>
      </c>
      <c r="N35" s="15"/>
      <c r="O35" s="15"/>
      <c r="P35" s="13">
        <f t="shared" si="1"/>
        <v>136.67000000000002</v>
      </c>
      <c r="Q35" s="13">
        <f t="shared" si="2"/>
        <v>38.388026315789475</v>
      </c>
      <c r="R35" s="11" t="s">
        <v>259</v>
      </c>
    </row>
    <row r="36" spans="1:18" ht="27" customHeight="1">
      <c r="A36" s="11">
        <v>33</v>
      </c>
      <c r="B36" s="14" t="s">
        <v>140</v>
      </c>
      <c r="C36" s="15" t="s">
        <v>141</v>
      </c>
      <c r="D36" s="11">
        <v>1.5</v>
      </c>
      <c r="E36" s="11">
        <v>5</v>
      </c>
      <c r="F36" s="11"/>
      <c r="G36" s="13">
        <v>4</v>
      </c>
      <c r="H36" s="11"/>
      <c r="I36" s="11"/>
      <c r="J36" s="13">
        <f t="shared" ref="J36:J67" si="3">IF(80+SUM(D36:I36)&gt;=100,100,80+SUM(D36:I36))</f>
        <v>90.5</v>
      </c>
      <c r="K36" s="11">
        <v>120</v>
      </c>
      <c r="L36" s="11"/>
      <c r="M36" s="11"/>
      <c r="N36" s="11"/>
      <c r="O36" s="11"/>
      <c r="P36" s="13">
        <f t="shared" ref="P36:P67" si="4">SUM(K36:O36)</f>
        <v>120</v>
      </c>
      <c r="Q36" s="13">
        <f t="shared" ref="Q36:Q67" si="5">J36*0.3+((P36/MAX($P$4:$P$107))*100*0.7)</f>
        <v>38.202631578947368</v>
      </c>
      <c r="R36" s="11" t="s">
        <v>259</v>
      </c>
    </row>
    <row r="37" spans="1:18" ht="27" customHeight="1">
      <c r="A37" s="11">
        <v>34</v>
      </c>
      <c r="B37" s="17" t="s">
        <v>142</v>
      </c>
      <c r="C37" s="11" t="s">
        <v>143</v>
      </c>
      <c r="D37" s="15">
        <v>1.5</v>
      </c>
      <c r="E37" s="15"/>
      <c r="F37" s="15"/>
      <c r="G37" s="15">
        <v>4</v>
      </c>
      <c r="H37" s="15">
        <v>1</v>
      </c>
      <c r="I37" s="15">
        <v>3</v>
      </c>
      <c r="J37" s="13">
        <f t="shared" si="3"/>
        <v>89.5</v>
      </c>
      <c r="K37" s="15">
        <v>120</v>
      </c>
      <c r="L37" s="15"/>
      <c r="M37" s="15"/>
      <c r="N37" s="15"/>
      <c r="O37" s="15"/>
      <c r="P37" s="13">
        <f t="shared" si="4"/>
        <v>120</v>
      </c>
      <c r="Q37" s="13">
        <f t="shared" si="5"/>
        <v>37.902631578947364</v>
      </c>
      <c r="R37" s="11" t="s">
        <v>259</v>
      </c>
    </row>
    <row r="38" spans="1:18" ht="27" customHeight="1">
      <c r="A38" s="11">
        <v>35</v>
      </c>
      <c r="B38" s="17" t="s">
        <v>144</v>
      </c>
      <c r="C38" s="11" t="s">
        <v>145</v>
      </c>
      <c r="D38" s="15">
        <v>1.5</v>
      </c>
      <c r="E38" s="15"/>
      <c r="F38" s="15"/>
      <c r="G38" s="15">
        <v>4</v>
      </c>
      <c r="H38" s="15"/>
      <c r="I38" s="15"/>
      <c r="J38" s="13">
        <f t="shared" si="3"/>
        <v>85.5</v>
      </c>
      <c r="K38" s="15">
        <v>120</v>
      </c>
      <c r="L38" s="15">
        <v>6</v>
      </c>
      <c r="M38" s="15"/>
      <c r="N38" s="15"/>
      <c r="O38" s="15"/>
      <c r="P38" s="13">
        <f t="shared" si="4"/>
        <v>126</v>
      </c>
      <c r="Q38" s="13">
        <f t="shared" si="5"/>
        <v>37.255263157894731</v>
      </c>
      <c r="R38" s="11" t="s">
        <v>259</v>
      </c>
    </row>
    <row r="39" spans="1:18" ht="27" customHeight="1">
      <c r="A39" s="11">
        <v>36</v>
      </c>
      <c r="B39" s="12">
        <v>2003080200110</v>
      </c>
      <c r="C39" s="11" t="s">
        <v>146</v>
      </c>
      <c r="D39" s="13">
        <v>1.5</v>
      </c>
      <c r="E39" s="13"/>
      <c r="F39" s="13"/>
      <c r="G39" s="13">
        <v>4</v>
      </c>
      <c r="H39" s="13">
        <v>1</v>
      </c>
      <c r="I39" s="13">
        <v>0</v>
      </c>
      <c r="J39" s="13">
        <f t="shared" si="3"/>
        <v>86.5</v>
      </c>
      <c r="K39" s="13">
        <v>60</v>
      </c>
      <c r="L39" s="13">
        <v>9</v>
      </c>
      <c r="M39" s="13">
        <v>52.5</v>
      </c>
      <c r="N39" s="13"/>
      <c r="O39" s="13"/>
      <c r="P39" s="13">
        <f t="shared" si="4"/>
        <v>121.5</v>
      </c>
      <c r="Q39" s="13">
        <f t="shared" si="5"/>
        <v>37.140789473684208</v>
      </c>
      <c r="R39" s="11" t="s">
        <v>259</v>
      </c>
    </row>
    <row r="40" spans="1:18" ht="27" customHeight="1">
      <c r="A40" s="11">
        <v>37</v>
      </c>
      <c r="B40" s="12">
        <v>2003085500188</v>
      </c>
      <c r="C40" s="11" t="s">
        <v>147</v>
      </c>
      <c r="D40" s="13"/>
      <c r="E40" s="11"/>
      <c r="F40" s="11"/>
      <c r="G40" s="13">
        <v>3</v>
      </c>
      <c r="H40" s="11"/>
      <c r="I40" s="11"/>
      <c r="J40" s="13">
        <f t="shared" si="3"/>
        <v>83</v>
      </c>
      <c r="K40" s="11">
        <v>125</v>
      </c>
      <c r="L40" s="11">
        <v>6</v>
      </c>
      <c r="M40" s="11"/>
      <c r="N40" s="11"/>
      <c r="O40" s="11"/>
      <c r="P40" s="13">
        <f t="shared" si="4"/>
        <v>131</v>
      </c>
      <c r="Q40" s="13">
        <f t="shared" si="5"/>
        <v>36.965789473684211</v>
      </c>
      <c r="R40" s="11" t="s">
        <v>259</v>
      </c>
    </row>
    <row r="41" spans="1:18" ht="27" customHeight="1">
      <c r="A41" s="11">
        <v>38</v>
      </c>
      <c r="B41" s="17" t="s">
        <v>148</v>
      </c>
      <c r="C41" s="11" t="s">
        <v>149</v>
      </c>
      <c r="D41" s="15">
        <v>1.5</v>
      </c>
      <c r="E41" s="15"/>
      <c r="F41" s="15"/>
      <c r="G41" s="15">
        <v>4</v>
      </c>
      <c r="H41" s="15">
        <v>0.17</v>
      </c>
      <c r="I41" s="15"/>
      <c r="J41" s="13">
        <f t="shared" si="3"/>
        <v>85.67</v>
      </c>
      <c r="K41" s="15">
        <v>120</v>
      </c>
      <c r="L41" s="15"/>
      <c r="M41" s="15"/>
      <c r="N41" s="15"/>
      <c r="O41" s="15"/>
      <c r="P41" s="13">
        <f t="shared" si="4"/>
        <v>120</v>
      </c>
      <c r="Q41" s="13">
        <f t="shared" si="5"/>
        <v>36.75363157894737</v>
      </c>
      <c r="R41" s="11" t="s">
        <v>259</v>
      </c>
    </row>
    <row r="42" spans="1:18" ht="27" customHeight="1">
      <c r="A42" s="11">
        <v>39</v>
      </c>
      <c r="B42" s="14" t="s">
        <v>150</v>
      </c>
      <c r="C42" s="15" t="s">
        <v>151</v>
      </c>
      <c r="D42" s="11">
        <v>1</v>
      </c>
      <c r="E42" s="11"/>
      <c r="F42" s="11"/>
      <c r="G42" s="13">
        <v>4</v>
      </c>
      <c r="H42" s="11"/>
      <c r="I42" s="11"/>
      <c r="J42" s="13">
        <f t="shared" si="3"/>
        <v>85</v>
      </c>
      <c r="K42" s="11">
        <v>120</v>
      </c>
      <c r="L42" s="11"/>
      <c r="M42" s="11"/>
      <c r="N42" s="11"/>
      <c r="O42" s="11"/>
      <c r="P42" s="13">
        <f t="shared" si="4"/>
        <v>120</v>
      </c>
      <c r="Q42" s="13">
        <f t="shared" si="5"/>
        <v>36.55263157894737</v>
      </c>
      <c r="R42" s="11" t="s">
        <v>259</v>
      </c>
    </row>
    <row r="43" spans="1:18" ht="27" customHeight="1">
      <c r="A43" s="11">
        <v>40</v>
      </c>
      <c r="B43" s="14" t="s">
        <v>152</v>
      </c>
      <c r="C43" s="15" t="s">
        <v>153</v>
      </c>
      <c r="D43" s="11"/>
      <c r="E43" s="11"/>
      <c r="F43" s="11"/>
      <c r="G43" s="13">
        <v>3</v>
      </c>
      <c r="H43" s="11"/>
      <c r="I43" s="11"/>
      <c r="J43" s="13">
        <f t="shared" si="3"/>
        <v>83</v>
      </c>
      <c r="K43" s="11">
        <v>120</v>
      </c>
      <c r="L43" s="11"/>
      <c r="M43" s="11"/>
      <c r="N43" s="11"/>
      <c r="O43" s="11"/>
      <c r="P43" s="13">
        <f t="shared" si="4"/>
        <v>120</v>
      </c>
      <c r="Q43" s="13">
        <f t="shared" si="5"/>
        <v>35.952631578947368</v>
      </c>
      <c r="R43" s="11" t="s">
        <v>259</v>
      </c>
    </row>
    <row r="44" spans="1:18" ht="27" customHeight="1">
      <c r="A44" s="11">
        <v>41</v>
      </c>
      <c r="B44" s="12">
        <v>2003085500166</v>
      </c>
      <c r="C44" s="11" t="s">
        <v>154</v>
      </c>
      <c r="D44" s="13"/>
      <c r="E44" s="11">
        <v>2</v>
      </c>
      <c r="F44" s="11"/>
      <c r="G44" s="13">
        <v>3</v>
      </c>
      <c r="H44" s="11">
        <v>4</v>
      </c>
      <c r="I44" s="11"/>
      <c r="J44" s="13">
        <f t="shared" si="3"/>
        <v>89</v>
      </c>
      <c r="K44" s="11">
        <v>100</v>
      </c>
      <c r="L44" s="11"/>
      <c r="M44" s="11"/>
      <c r="N44" s="11"/>
      <c r="O44" s="11"/>
      <c r="P44" s="13">
        <f t="shared" si="4"/>
        <v>100</v>
      </c>
      <c r="Q44" s="13">
        <f t="shared" si="5"/>
        <v>35.910526315789468</v>
      </c>
      <c r="R44" s="11" t="s">
        <v>259</v>
      </c>
    </row>
    <row r="45" spans="1:18" ht="27" customHeight="1">
      <c r="A45" s="11">
        <v>42</v>
      </c>
      <c r="B45" s="12">
        <v>2003080200103</v>
      </c>
      <c r="C45" s="11" t="s">
        <v>155</v>
      </c>
      <c r="D45" s="13">
        <v>1.5</v>
      </c>
      <c r="E45" s="13">
        <v>8</v>
      </c>
      <c r="F45" s="13">
        <v>7</v>
      </c>
      <c r="G45" s="13">
        <v>5</v>
      </c>
      <c r="H45" s="13">
        <v>1</v>
      </c>
      <c r="I45" s="13">
        <v>0</v>
      </c>
      <c r="J45" s="13">
        <f t="shared" si="3"/>
        <v>100</v>
      </c>
      <c r="K45" s="13">
        <v>60</v>
      </c>
      <c r="L45" s="13"/>
      <c r="M45" s="13"/>
      <c r="N45" s="13"/>
      <c r="O45" s="13"/>
      <c r="P45" s="13">
        <f t="shared" si="4"/>
        <v>60</v>
      </c>
      <c r="Q45" s="13">
        <f t="shared" si="5"/>
        <v>35.526315789473685</v>
      </c>
      <c r="R45" s="11" t="s">
        <v>259</v>
      </c>
    </row>
    <row r="46" spans="1:18" ht="27" customHeight="1">
      <c r="A46" s="11">
        <v>43</v>
      </c>
      <c r="B46" s="12">
        <v>2003085500168</v>
      </c>
      <c r="C46" s="11" t="s">
        <v>156</v>
      </c>
      <c r="D46" s="13">
        <v>1.5</v>
      </c>
      <c r="E46" s="11"/>
      <c r="F46" s="11">
        <v>5</v>
      </c>
      <c r="G46" s="13">
        <v>4</v>
      </c>
      <c r="H46" s="11">
        <v>2.5</v>
      </c>
      <c r="I46" s="11">
        <v>3</v>
      </c>
      <c r="J46" s="13">
        <f t="shared" si="3"/>
        <v>96</v>
      </c>
      <c r="K46" s="11">
        <v>60</v>
      </c>
      <c r="L46" s="11"/>
      <c r="M46" s="11"/>
      <c r="N46" s="11"/>
      <c r="O46" s="11"/>
      <c r="P46" s="13">
        <f t="shared" si="4"/>
        <v>60</v>
      </c>
      <c r="Q46" s="13">
        <f t="shared" si="5"/>
        <v>34.326315789473682</v>
      </c>
      <c r="R46" s="11" t="s">
        <v>259</v>
      </c>
    </row>
    <row r="47" spans="1:18" ht="27" customHeight="1">
      <c r="A47" s="11">
        <v>44</v>
      </c>
      <c r="B47" s="12">
        <v>2003085500164</v>
      </c>
      <c r="C47" s="11" t="s">
        <v>157</v>
      </c>
      <c r="D47" s="13">
        <v>1.5</v>
      </c>
      <c r="E47" s="11"/>
      <c r="F47" s="11"/>
      <c r="G47" s="13">
        <v>4</v>
      </c>
      <c r="H47" s="11"/>
      <c r="I47" s="11"/>
      <c r="J47" s="13">
        <f t="shared" si="3"/>
        <v>85.5</v>
      </c>
      <c r="K47" s="11"/>
      <c r="L47" s="11">
        <v>58</v>
      </c>
      <c r="M47" s="11">
        <v>32.5</v>
      </c>
      <c r="N47" s="11"/>
      <c r="O47" s="11"/>
      <c r="P47" s="13">
        <f t="shared" si="4"/>
        <v>90.5</v>
      </c>
      <c r="Q47" s="13">
        <f t="shared" si="5"/>
        <v>33.985526315789471</v>
      </c>
      <c r="R47" s="11" t="s">
        <v>259</v>
      </c>
    </row>
    <row r="48" spans="1:18" ht="27" customHeight="1">
      <c r="A48" s="11">
        <v>45</v>
      </c>
      <c r="B48" s="17" t="s">
        <v>158</v>
      </c>
      <c r="C48" s="11" t="s">
        <v>159</v>
      </c>
      <c r="D48" s="15">
        <v>1.5</v>
      </c>
      <c r="E48" s="15">
        <v>5</v>
      </c>
      <c r="F48" s="15">
        <v>5</v>
      </c>
      <c r="G48" s="15">
        <v>5</v>
      </c>
      <c r="H48" s="15">
        <v>1.5</v>
      </c>
      <c r="I48" s="15">
        <v>3</v>
      </c>
      <c r="J48" s="13">
        <f t="shared" si="3"/>
        <v>100</v>
      </c>
      <c r="K48" s="15">
        <v>40</v>
      </c>
      <c r="L48" s="15"/>
      <c r="M48" s="15"/>
      <c r="N48" s="15"/>
      <c r="O48" s="15"/>
      <c r="P48" s="13">
        <f t="shared" si="4"/>
        <v>40</v>
      </c>
      <c r="Q48" s="13">
        <f t="shared" si="5"/>
        <v>33.684210526315788</v>
      </c>
      <c r="R48" s="11" t="s">
        <v>259</v>
      </c>
    </row>
    <row r="49" spans="1:18" ht="27" customHeight="1">
      <c r="A49" s="11">
        <v>46</v>
      </c>
      <c r="B49" s="16" t="s">
        <v>160</v>
      </c>
      <c r="C49" s="15" t="s">
        <v>161</v>
      </c>
      <c r="D49" s="11">
        <v>1.5</v>
      </c>
      <c r="E49" s="11">
        <v>2</v>
      </c>
      <c r="F49" s="11">
        <v>0</v>
      </c>
      <c r="G49" s="13">
        <v>4</v>
      </c>
      <c r="H49" s="15">
        <v>0.17</v>
      </c>
      <c r="I49" s="11">
        <v>3</v>
      </c>
      <c r="J49" s="13">
        <f t="shared" si="3"/>
        <v>90.67</v>
      </c>
      <c r="K49" s="11">
        <v>60</v>
      </c>
      <c r="L49" s="15">
        <v>9</v>
      </c>
      <c r="M49" s="11"/>
      <c r="N49" s="11"/>
      <c r="O49" s="11"/>
      <c r="P49" s="13">
        <f t="shared" si="4"/>
        <v>69</v>
      </c>
      <c r="Q49" s="13">
        <f t="shared" si="5"/>
        <v>33.55626315789474</v>
      </c>
      <c r="R49" s="11" t="s">
        <v>259</v>
      </c>
    </row>
    <row r="50" spans="1:18" ht="27" customHeight="1">
      <c r="A50" s="11">
        <v>47</v>
      </c>
      <c r="B50" s="17" t="s">
        <v>162</v>
      </c>
      <c r="C50" s="11" t="s">
        <v>163</v>
      </c>
      <c r="D50" s="15">
        <v>1.5</v>
      </c>
      <c r="E50" s="15">
        <v>2</v>
      </c>
      <c r="F50" s="15"/>
      <c r="G50" s="15">
        <v>4</v>
      </c>
      <c r="H50" s="15"/>
      <c r="I50" s="15">
        <v>3</v>
      </c>
      <c r="J50" s="13">
        <f t="shared" si="3"/>
        <v>90.5</v>
      </c>
      <c r="K50" s="15">
        <v>50</v>
      </c>
      <c r="L50" s="15"/>
      <c r="M50" s="15">
        <v>10</v>
      </c>
      <c r="N50" s="15"/>
      <c r="O50" s="15"/>
      <c r="P50" s="13">
        <f t="shared" si="4"/>
        <v>60</v>
      </c>
      <c r="Q50" s="13">
        <f t="shared" si="5"/>
        <v>32.676315789473684</v>
      </c>
      <c r="R50" s="11" t="s">
        <v>259</v>
      </c>
    </row>
    <row r="51" spans="1:18" ht="27" customHeight="1">
      <c r="A51" s="11">
        <v>48</v>
      </c>
      <c r="B51" s="16" t="s">
        <v>164</v>
      </c>
      <c r="C51" s="15" t="s">
        <v>165</v>
      </c>
      <c r="D51" s="11">
        <v>1.5</v>
      </c>
      <c r="E51" s="11">
        <v>3</v>
      </c>
      <c r="F51" s="15"/>
      <c r="G51" s="13">
        <v>4</v>
      </c>
      <c r="H51" s="11"/>
      <c r="I51" s="11"/>
      <c r="J51" s="13">
        <f t="shared" si="3"/>
        <v>88.5</v>
      </c>
      <c r="K51" s="11">
        <v>60</v>
      </c>
      <c r="L51" s="11"/>
      <c r="M51" s="11"/>
      <c r="N51" s="11"/>
      <c r="O51" s="11"/>
      <c r="P51" s="13">
        <f t="shared" si="4"/>
        <v>60</v>
      </c>
      <c r="Q51" s="13">
        <f t="shared" si="5"/>
        <v>32.076315789473682</v>
      </c>
      <c r="R51" s="11" t="s">
        <v>259</v>
      </c>
    </row>
    <row r="52" spans="1:18" ht="27" customHeight="1">
      <c r="A52" s="11">
        <v>49</v>
      </c>
      <c r="B52" s="17" t="s">
        <v>166</v>
      </c>
      <c r="C52" s="11" t="s">
        <v>167</v>
      </c>
      <c r="D52" s="15">
        <v>1</v>
      </c>
      <c r="E52" s="15"/>
      <c r="F52" s="15"/>
      <c r="G52" s="15">
        <v>4</v>
      </c>
      <c r="H52" s="15"/>
      <c r="I52" s="15">
        <v>3</v>
      </c>
      <c r="J52" s="13">
        <f t="shared" si="3"/>
        <v>88</v>
      </c>
      <c r="K52" s="15">
        <v>40</v>
      </c>
      <c r="L52" s="15"/>
      <c r="M52" s="15">
        <v>16.670000000000002</v>
      </c>
      <c r="N52" s="15"/>
      <c r="O52" s="15"/>
      <c r="P52" s="13">
        <f t="shared" si="4"/>
        <v>56.67</v>
      </c>
      <c r="Q52" s="13">
        <f t="shared" si="5"/>
        <v>31.619605263157894</v>
      </c>
      <c r="R52" s="11" t="s">
        <v>259</v>
      </c>
    </row>
    <row r="53" spans="1:18" ht="27" customHeight="1">
      <c r="A53" s="11">
        <v>50</v>
      </c>
      <c r="B53" s="12">
        <v>2003080200111</v>
      </c>
      <c r="C53" s="11" t="s">
        <v>168</v>
      </c>
      <c r="D53" s="13"/>
      <c r="E53" s="13">
        <v>2</v>
      </c>
      <c r="F53" s="13"/>
      <c r="G53" s="13">
        <v>4</v>
      </c>
      <c r="H53" s="13"/>
      <c r="I53" s="13"/>
      <c r="J53" s="13">
        <f t="shared" si="3"/>
        <v>86</v>
      </c>
      <c r="K53" s="13">
        <v>60</v>
      </c>
      <c r="L53" s="13"/>
      <c r="M53" s="13"/>
      <c r="N53" s="13"/>
      <c r="O53" s="13"/>
      <c r="P53" s="13">
        <f t="shared" si="4"/>
        <v>60</v>
      </c>
      <c r="Q53" s="13">
        <f t="shared" si="5"/>
        <v>31.326315789473686</v>
      </c>
      <c r="R53" s="11" t="s">
        <v>259</v>
      </c>
    </row>
    <row r="54" spans="1:18" ht="27" customHeight="1">
      <c r="A54" s="11">
        <v>51</v>
      </c>
      <c r="B54" s="17" t="s">
        <v>169</v>
      </c>
      <c r="C54" s="11" t="s">
        <v>170</v>
      </c>
      <c r="D54" s="15">
        <v>1.5</v>
      </c>
      <c r="E54" s="15">
        <v>3</v>
      </c>
      <c r="F54" s="15"/>
      <c r="G54" s="15">
        <v>4</v>
      </c>
      <c r="H54" s="15">
        <v>2.5</v>
      </c>
      <c r="I54" s="15">
        <v>3</v>
      </c>
      <c r="J54" s="13">
        <f t="shared" si="3"/>
        <v>94</v>
      </c>
      <c r="K54" s="15"/>
      <c r="L54" s="15"/>
      <c r="M54" s="15">
        <v>30</v>
      </c>
      <c r="N54" s="15"/>
      <c r="O54" s="15"/>
      <c r="P54" s="13">
        <f t="shared" si="4"/>
        <v>30</v>
      </c>
      <c r="Q54" s="13">
        <f t="shared" si="5"/>
        <v>30.963157894736842</v>
      </c>
      <c r="R54" s="11" t="s">
        <v>259</v>
      </c>
    </row>
    <row r="55" spans="1:18" ht="27" customHeight="1">
      <c r="A55" s="11">
        <v>52</v>
      </c>
      <c r="B55" s="14" t="s">
        <v>171</v>
      </c>
      <c r="C55" s="15" t="s">
        <v>172</v>
      </c>
      <c r="D55" s="11"/>
      <c r="E55" s="11">
        <v>2</v>
      </c>
      <c r="F55" s="11"/>
      <c r="G55" s="13">
        <v>4</v>
      </c>
      <c r="H55" s="15">
        <v>0</v>
      </c>
      <c r="I55" s="11">
        <v>3</v>
      </c>
      <c r="J55" s="13">
        <f t="shared" si="3"/>
        <v>89</v>
      </c>
      <c r="K55" s="11">
        <v>10</v>
      </c>
      <c r="L55" s="11">
        <v>16</v>
      </c>
      <c r="M55" s="11"/>
      <c r="N55" s="11">
        <v>20</v>
      </c>
      <c r="O55" s="11"/>
      <c r="P55" s="13">
        <f t="shared" si="4"/>
        <v>46</v>
      </c>
      <c r="Q55" s="13">
        <f t="shared" si="5"/>
        <v>30.936842105263157</v>
      </c>
      <c r="R55" s="11" t="s">
        <v>259</v>
      </c>
    </row>
    <row r="56" spans="1:18" ht="27" customHeight="1">
      <c r="A56" s="11">
        <v>53</v>
      </c>
      <c r="B56" s="12">
        <v>2003085500174</v>
      </c>
      <c r="C56" s="11" t="s">
        <v>173</v>
      </c>
      <c r="D56" s="13"/>
      <c r="E56" s="11"/>
      <c r="F56" s="11"/>
      <c r="G56" s="13">
        <v>3</v>
      </c>
      <c r="H56" s="11"/>
      <c r="I56" s="11"/>
      <c r="J56" s="13">
        <f t="shared" si="3"/>
        <v>83</v>
      </c>
      <c r="K56" s="11">
        <v>60</v>
      </c>
      <c r="L56" s="11"/>
      <c r="M56" s="11"/>
      <c r="N56" s="11"/>
      <c r="O56" s="11"/>
      <c r="P56" s="13">
        <f t="shared" si="4"/>
        <v>60</v>
      </c>
      <c r="Q56" s="13">
        <f t="shared" si="5"/>
        <v>30.426315789473684</v>
      </c>
      <c r="R56" s="11" t="s">
        <v>259</v>
      </c>
    </row>
    <row r="57" spans="1:18" ht="27" customHeight="1">
      <c r="A57" s="11">
        <v>54</v>
      </c>
      <c r="B57" s="16" t="s">
        <v>174</v>
      </c>
      <c r="C57" s="15" t="s">
        <v>175</v>
      </c>
      <c r="D57" s="15">
        <v>1.5</v>
      </c>
      <c r="E57" s="15"/>
      <c r="F57" s="15"/>
      <c r="G57" s="13">
        <v>4</v>
      </c>
      <c r="H57" s="15">
        <v>0</v>
      </c>
      <c r="I57" s="15"/>
      <c r="J57" s="13">
        <f t="shared" si="3"/>
        <v>85.5</v>
      </c>
      <c r="K57" s="15">
        <v>40</v>
      </c>
      <c r="L57" s="15"/>
      <c r="M57" s="15">
        <v>10</v>
      </c>
      <c r="N57" s="15"/>
      <c r="O57" s="15"/>
      <c r="P57" s="13">
        <f t="shared" si="4"/>
        <v>50</v>
      </c>
      <c r="Q57" s="13">
        <f t="shared" si="5"/>
        <v>30.255263157894735</v>
      </c>
      <c r="R57" s="11" t="s">
        <v>259</v>
      </c>
    </row>
    <row r="58" spans="1:18" ht="27" customHeight="1">
      <c r="A58" s="11">
        <v>55</v>
      </c>
      <c r="B58" s="12">
        <v>2003085500186</v>
      </c>
      <c r="C58" s="11" t="s">
        <v>176</v>
      </c>
      <c r="D58" s="13">
        <v>1.5</v>
      </c>
      <c r="E58" s="11"/>
      <c r="F58" s="11"/>
      <c r="G58" s="13">
        <v>3</v>
      </c>
      <c r="H58" s="11">
        <v>1</v>
      </c>
      <c r="I58" s="11"/>
      <c r="J58" s="13">
        <f t="shared" si="3"/>
        <v>85.5</v>
      </c>
      <c r="K58" s="11">
        <v>20</v>
      </c>
      <c r="L58" s="11"/>
      <c r="M58" s="11">
        <v>30</v>
      </c>
      <c r="N58" s="11"/>
      <c r="O58" s="11"/>
      <c r="P58" s="13">
        <f t="shared" si="4"/>
        <v>50</v>
      </c>
      <c r="Q58" s="13">
        <f t="shared" si="5"/>
        <v>30.255263157894735</v>
      </c>
      <c r="R58" s="11" t="s">
        <v>259</v>
      </c>
    </row>
    <row r="59" spans="1:18" ht="27" customHeight="1">
      <c r="A59" s="11">
        <v>56</v>
      </c>
      <c r="B59" s="12">
        <v>2003085500177</v>
      </c>
      <c r="C59" s="11" t="s">
        <v>177</v>
      </c>
      <c r="D59" s="13">
        <v>1.5</v>
      </c>
      <c r="E59" s="11">
        <v>6</v>
      </c>
      <c r="F59" s="11">
        <v>12</v>
      </c>
      <c r="G59" s="13">
        <v>5</v>
      </c>
      <c r="H59" s="11">
        <v>1</v>
      </c>
      <c r="I59" s="11"/>
      <c r="J59" s="13">
        <f t="shared" si="3"/>
        <v>100</v>
      </c>
      <c r="K59" s="11"/>
      <c r="L59" s="11"/>
      <c r="M59" s="11"/>
      <c r="N59" s="11"/>
      <c r="O59" s="11"/>
      <c r="P59" s="13">
        <f t="shared" si="4"/>
        <v>0</v>
      </c>
      <c r="Q59" s="13">
        <f t="shared" si="5"/>
        <v>30</v>
      </c>
      <c r="R59" s="11" t="s">
        <v>259</v>
      </c>
    </row>
    <row r="60" spans="1:18" ht="27" customHeight="1">
      <c r="A60" s="11">
        <v>57</v>
      </c>
      <c r="B60" s="12">
        <v>2003085500191</v>
      </c>
      <c r="C60" s="11" t="s">
        <v>178</v>
      </c>
      <c r="D60" s="13">
        <v>1.5</v>
      </c>
      <c r="E60" s="11">
        <v>5</v>
      </c>
      <c r="F60" s="11"/>
      <c r="G60" s="13">
        <v>5</v>
      </c>
      <c r="H60" s="11">
        <v>5.5</v>
      </c>
      <c r="I60" s="11">
        <v>3</v>
      </c>
      <c r="J60" s="13">
        <f t="shared" si="3"/>
        <v>100</v>
      </c>
      <c r="K60" s="11"/>
      <c r="L60" s="11"/>
      <c r="M60" s="11"/>
      <c r="N60" s="11"/>
      <c r="O60" s="11"/>
      <c r="P60" s="13">
        <f t="shared" si="4"/>
        <v>0</v>
      </c>
      <c r="Q60" s="13">
        <f t="shared" si="5"/>
        <v>30</v>
      </c>
      <c r="R60" s="11" t="s">
        <v>259</v>
      </c>
    </row>
    <row r="61" spans="1:18" ht="27" customHeight="1">
      <c r="A61" s="11">
        <v>58</v>
      </c>
      <c r="B61" s="12">
        <v>2003080200112</v>
      </c>
      <c r="C61" s="11" t="s">
        <v>179</v>
      </c>
      <c r="D61" s="13" t="s">
        <v>180</v>
      </c>
      <c r="E61" s="11">
        <v>5</v>
      </c>
      <c r="F61" s="11"/>
      <c r="G61" s="13">
        <v>4</v>
      </c>
      <c r="H61" s="11">
        <v>4.5</v>
      </c>
      <c r="I61" s="11"/>
      <c r="J61" s="13">
        <f t="shared" si="3"/>
        <v>93.5</v>
      </c>
      <c r="K61" s="11">
        <v>20</v>
      </c>
      <c r="L61" s="11"/>
      <c r="M61" s="11">
        <v>0.75</v>
      </c>
      <c r="N61" s="11"/>
      <c r="O61" s="11"/>
      <c r="P61" s="13">
        <f t="shared" si="4"/>
        <v>20.75</v>
      </c>
      <c r="Q61" s="13">
        <f t="shared" si="5"/>
        <v>29.961184210526316</v>
      </c>
      <c r="R61" s="11" t="s">
        <v>259</v>
      </c>
    </row>
    <row r="62" spans="1:18" ht="27" customHeight="1">
      <c r="A62" s="11">
        <v>59</v>
      </c>
      <c r="B62" s="17" t="s">
        <v>181</v>
      </c>
      <c r="C62" s="11" t="s">
        <v>182</v>
      </c>
      <c r="D62" s="15"/>
      <c r="E62" s="15"/>
      <c r="F62" s="15"/>
      <c r="G62" s="15">
        <v>3</v>
      </c>
      <c r="H62" s="15"/>
      <c r="I62" s="15"/>
      <c r="J62" s="13">
        <f t="shared" si="3"/>
        <v>83</v>
      </c>
      <c r="K62" s="15">
        <v>50</v>
      </c>
      <c r="L62" s="15"/>
      <c r="M62" s="15"/>
      <c r="N62" s="15"/>
      <c r="O62" s="15"/>
      <c r="P62" s="13">
        <f t="shared" si="4"/>
        <v>50</v>
      </c>
      <c r="Q62" s="13">
        <f t="shared" si="5"/>
        <v>29.505263157894735</v>
      </c>
      <c r="R62" s="11" t="s">
        <v>259</v>
      </c>
    </row>
    <row r="63" spans="1:18" ht="27" customHeight="1">
      <c r="A63" s="11">
        <v>60</v>
      </c>
      <c r="B63" s="14" t="s">
        <v>183</v>
      </c>
      <c r="C63" s="15" t="s">
        <v>184</v>
      </c>
      <c r="D63" s="11"/>
      <c r="E63" s="11">
        <v>2</v>
      </c>
      <c r="F63" s="11"/>
      <c r="G63" s="13">
        <v>4</v>
      </c>
      <c r="H63" s="11"/>
      <c r="I63" s="11"/>
      <c r="J63" s="13">
        <f t="shared" si="3"/>
        <v>86</v>
      </c>
      <c r="K63" s="11">
        <v>40</v>
      </c>
      <c r="L63" s="11"/>
      <c r="M63" s="11"/>
      <c r="N63" s="11"/>
      <c r="O63" s="11"/>
      <c r="P63" s="13">
        <f t="shared" si="4"/>
        <v>40</v>
      </c>
      <c r="Q63" s="13">
        <f t="shared" si="5"/>
        <v>29.484210526315788</v>
      </c>
      <c r="R63" s="11" t="s">
        <v>259</v>
      </c>
    </row>
    <row r="64" spans="1:18" ht="27" customHeight="1">
      <c r="A64" s="11">
        <v>61</v>
      </c>
      <c r="B64" s="14" t="s">
        <v>185</v>
      </c>
      <c r="C64" s="15" t="s">
        <v>186</v>
      </c>
      <c r="D64" s="11">
        <v>1.5</v>
      </c>
      <c r="E64" s="11">
        <v>2</v>
      </c>
      <c r="F64" s="11"/>
      <c r="G64" s="13">
        <v>4</v>
      </c>
      <c r="H64" s="11"/>
      <c r="I64" s="11"/>
      <c r="J64" s="13">
        <f t="shared" si="3"/>
        <v>87.5</v>
      </c>
      <c r="K64" s="11"/>
      <c r="L64" s="11"/>
      <c r="M64" s="11">
        <v>33.299999999999997</v>
      </c>
      <c r="N64" s="11"/>
      <c r="O64" s="11"/>
      <c r="P64" s="13">
        <f t="shared" si="4"/>
        <v>33.299999999999997</v>
      </c>
      <c r="Q64" s="13">
        <f t="shared" si="5"/>
        <v>29.317105263157895</v>
      </c>
      <c r="R64" s="11" t="s">
        <v>259</v>
      </c>
    </row>
    <row r="65" spans="1:18" ht="27" customHeight="1">
      <c r="A65" s="11">
        <v>62</v>
      </c>
      <c r="B65" s="17" t="s">
        <v>187</v>
      </c>
      <c r="C65" s="11" t="s">
        <v>188</v>
      </c>
      <c r="D65" s="15">
        <v>1</v>
      </c>
      <c r="E65" s="15">
        <v>2</v>
      </c>
      <c r="F65" s="15"/>
      <c r="G65" s="15">
        <v>4</v>
      </c>
      <c r="H65" s="15"/>
      <c r="I65" s="15"/>
      <c r="J65" s="13">
        <f t="shared" si="3"/>
        <v>87</v>
      </c>
      <c r="K65" s="15"/>
      <c r="L65" s="15"/>
      <c r="M65" s="15">
        <v>33.340000000000003</v>
      </c>
      <c r="N65" s="15"/>
      <c r="O65" s="15"/>
      <c r="P65" s="13">
        <f t="shared" si="4"/>
        <v>33.340000000000003</v>
      </c>
      <c r="Q65" s="13">
        <f t="shared" si="5"/>
        <v>29.170789473684209</v>
      </c>
      <c r="R65" s="11" t="s">
        <v>259</v>
      </c>
    </row>
    <row r="66" spans="1:18" ht="27" customHeight="1">
      <c r="A66" s="11">
        <v>63</v>
      </c>
      <c r="B66" s="16" t="s">
        <v>189</v>
      </c>
      <c r="C66" s="15" t="s">
        <v>190</v>
      </c>
      <c r="D66" s="11"/>
      <c r="E66" s="11"/>
      <c r="F66" s="11"/>
      <c r="G66" s="13">
        <v>4</v>
      </c>
      <c r="H66" s="15">
        <v>0</v>
      </c>
      <c r="I66" s="11">
        <v>3</v>
      </c>
      <c r="J66" s="13">
        <f t="shared" si="3"/>
        <v>87</v>
      </c>
      <c r="K66" s="11">
        <v>0</v>
      </c>
      <c r="L66" s="11"/>
      <c r="M66" s="11">
        <v>33.299999999999997</v>
      </c>
      <c r="N66" s="11"/>
      <c r="O66" s="11"/>
      <c r="P66" s="13">
        <f t="shared" si="4"/>
        <v>33.299999999999997</v>
      </c>
      <c r="Q66" s="13">
        <f t="shared" si="5"/>
        <v>29.167105263157893</v>
      </c>
      <c r="R66" s="11" t="s">
        <v>259</v>
      </c>
    </row>
    <row r="67" spans="1:18" ht="27" customHeight="1">
      <c r="A67" s="11">
        <v>64</v>
      </c>
      <c r="B67" s="12">
        <v>2003085500172</v>
      </c>
      <c r="C67" s="11" t="s">
        <v>193</v>
      </c>
      <c r="D67" s="13">
        <v>1.5</v>
      </c>
      <c r="E67" s="11"/>
      <c r="F67" s="11"/>
      <c r="G67" s="13">
        <v>4</v>
      </c>
      <c r="H67" s="11"/>
      <c r="I67" s="11"/>
      <c r="J67" s="13">
        <f t="shared" si="3"/>
        <v>85.5</v>
      </c>
      <c r="K67" s="11"/>
      <c r="L67" s="11"/>
      <c r="M67" s="11">
        <v>33.340000000000003</v>
      </c>
      <c r="N67" s="11"/>
      <c r="O67" s="11"/>
      <c r="P67" s="13">
        <f t="shared" si="4"/>
        <v>33.340000000000003</v>
      </c>
      <c r="Q67" s="13">
        <f t="shared" si="5"/>
        <v>28.72078947368421</v>
      </c>
      <c r="R67" s="11" t="s">
        <v>259</v>
      </c>
    </row>
    <row r="68" spans="1:18" ht="27" customHeight="1">
      <c r="A68" s="11">
        <v>65</v>
      </c>
      <c r="B68" s="17" t="s">
        <v>194</v>
      </c>
      <c r="C68" s="11" t="s">
        <v>195</v>
      </c>
      <c r="D68" s="15">
        <v>1</v>
      </c>
      <c r="E68" s="15"/>
      <c r="F68" s="15"/>
      <c r="G68" s="15">
        <v>4</v>
      </c>
      <c r="H68" s="15"/>
      <c r="I68" s="15"/>
      <c r="J68" s="13">
        <f t="shared" ref="J68:J99" si="6">IF(80+SUM(D68:I68)&gt;=100,100,80+SUM(D68:I68))</f>
        <v>85</v>
      </c>
      <c r="K68" s="15">
        <v>20</v>
      </c>
      <c r="L68" s="15">
        <v>14.33</v>
      </c>
      <c r="M68" s="15"/>
      <c r="N68" s="15"/>
      <c r="O68" s="15"/>
      <c r="P68" s="13">
        <f t="shared" ref="P68:P99" si="7">SUM(K68:O68)</f>
        <v>34.33</v>
      </c>
      <c r="Q68" s="13">
        <f t="shared" ref="Q68:Q99" si="8">J68*0.3+((P68/MAX($P$4:$P$107))*100*0.7)</f>
        <v>28.661973684210526</v>
      </c>
      <c r="R68" s="11" t="s">
        <v>259</v>
      </c>
    </row>
    <row r="69" spans="1:18" ht="27" customHeight="1">
      <c r="A69" s="11">
        <v>66</v>
      </c>
      <c r="B69" s="17" t="s">
        <v>196</v>
      </c>
      <c r="C69" s="11" t="s">
        <v>197</v>
      </c>
      <c r="D69" s="15"/>
      <c r="E69" s="15"/>
      <c r="F69" s="15"/>
      <c r="G69" s="15">
        <v>4</v>
      </c>
      <c r="H69" s="15"/>
      <c r="I69" s="15"/>
      <c r="J69" s="13">
        <f t="shared" si="6"/>
        <v>84</v>
      </c>
      <c r="K69" s="15">
        <v>10</v>
      </c>
      <c r="L69" s="15">
        <v>25</v>
      </c>
      <c r="M69" s="15">
        <v>2.5</v>
      </c>
      <c r="N69" s="15"/>
      <c r="O69" s="15"/>
      <c r="P69" s="13">
        <f t="shared" si="7"/>
        <v>37.5</v>
      </c>
      <c r="Q69" s="13">
        <f t="shared" si="8"/>
        <v>28.653947368421051</v>
      </c>
      <c r="R69" s="11" t="s">
        <v>259</v>
      </c>
    </row>
    <row r="70" spans="1:18" ht="27" customHeight="1">
      <c r="A70" s="11">
        <v>67</v>
      </c>
      <c r="B70" s="14" t="s">
        <v>198</v>
      </c>
      <c r="C70" s="15" t="s">
        <v>199</v>
      </c>
      <c r="D70" s="11"/>
      <c r="E70" s="11">
        <v>2</v>
      </c>
      <c r="F70" s="11"/>
      <c r="G70" s="13">
        <v>4</v>
      </c>
      <c r="H70" s="11"/>
      <c r="I70" s="11">
        <v>3</v>
      </c>
      <c r="J70" s="13">
        <f t="shared" si="6"/>
        <v>89</v>
      </c>
      <c r="K70" s="11">
        <v>20</v>
      </c>
      <c r="L70" s="11"/>
      <c r="M70" s="11"/>
      <c r="N70" s="11"/>
      <c r="O70" s="11"/>
      <c r="P70" s="13">
        <f t="shared" si="7"/>
        <v>20</v>
      </c>
      <c r="Q70" s="13">
        <f t="shared" si="8"/>
        <v>28.542105263157893</v>
      </c>
      <c r="R70" s="11" t="s">
        <v>259</v>
      </c>
    </row>
    <row r="71" spans="1:18" ht="27" customHeight="1">
      <c r="A71" s="11">
        <v>68</v>
      </c>
      <c r="B71" s="14" t="s">
        <v>200</v>
      </c>
      <c r="C71" s="15" t="s">
        <v>201</v>
      </c>
      <c r="D71" s="11">
        <v>1</v>
      </c>
      <c r="E71" s="11">
        <v>3</v>
      </c>
      <c r="F71" s="11"/>
      <c r="G71" s="13">
        <v>3</v>
      </c>
      <c r="H71" s="11"/>
      <c r="I71" s="11">
        <v>3</v>
      </c>
      <c r="J71" s="13">
        <f t="shared" si="6"/>
        <v>90</v>
      </c>
      <c r="K71" s="11"/>
      <c r="L71" s="11"/>
      <c r="M71" s="11">
        <v>16.670000000000002</v>
      </c>
      <c r="N71" s="11"/>
      <c r="O71" s="11"/>
      <c r="P71" s="13">
        <f t="shared" si="7"/>
        <v>16.670000000000002</v>
      </c>
      <c r="Q71" s="13">
        <f t="shared" si="8"/>
        <v>28.535394736842104</v>
      </c>
      <c r="R71" s="11" t="s">
        <v>259</v>
      </c>
    </row>
    <row r="72" spans="1:18" ht="27" customHeight="1">
      <c r="A72" s="11">
        <v>69</v>
      </c>
      <c r="B72" s="14" t="s">
        <v>191</v>
      </c>
      <c r="C72" s="15" t="s">
        <v>192</v>
      </c>
      <c r="D72" s="11">
        <v>1.5</v>
      </c>
      <c r="E72" s="11"/>
      <c r="F72" s="11"/>
      <c r="G72" s="13">
        <v>4</v>
      </c>
      <c r="H72" s="11"/>
      <c r="I72" s="11"/>
      <c r="J72" s="13">
        <f t="shared" si="6"/>
        <v>85.5</v>
      </c>
      <c r="K72" s="11"/>
      <c r="L72" s="15">
        <v>30</v>
      </c>
      <c r="M72" s="11"/>
      <c r="N72" s="11"/>
      <c r="O72" s="11"/>
      <c r="P72" s="13">
        <f t="shared" si="7"/>
        <v>30</v>
      </c>
      <c r="Q72" s="13">
        <f t="shared" si="8"/>
        <v>28.413157894736841</v>
      </c>
      <c r="R72" s="11" t="s">
        <v>259</v>
      </c>
    </row>
    <row r="73" spans="1:18" ht="27" customHeight="1">
      <c r="A73" s="11">
        <v>70</v>
      </c>
      <c r="B73" s="16" t="s">
        <v>202</v>
      </c>
      <c r="C73" s="15" t="s">
        <v>203</v>
      </c>
      <c r="D73" s="11"/>
      <c r="E73" s="11"/>
      <c r="F73" s="11"/>
      <c r="G73" s="13">
        <v>3</v>
      </c>
      <c r="H73" s="11"/>
      <c r="I73" s="11"/>
      <c r="J73" s="13">
        <f t="shared" si="6"/>
        <v>83</v>
      </c>
      <c r="K73" s="11">
        <v>10</v>
      </c>
      <c r="L73" s="11">
        <v>21</v>
      </c>
      <c r="M73" s="11"/>
      <c r="N73" s="11"/>
      <c r="O73" s="11"/>
      <c r="P73" s="13">
        <f t="shared" si="7"/>
        <v>31</v>
      </c>
      <c r="Q73" s="13">
        <f t="shared" si="8"/>
        <v>27.755263157894735</v>
      </c>
      <c r="R73" s="11" t="s">
        <v>259</v>
      </c>
    </row>
    <row r="74" spans="1:18" ht="27" customHeight="1">
      <c r="A74" s="11">
        <v>71</v>
      </c>
      <c r="B74" s="17" t="s">
        <v>204</v>
      </c>
      <c r="C74" s="11" t="s">
        <v>205</v>
      </c>
      <c r="D74" s="15"/>
      <c r="E74" s="15">
        <v>2</v>
      </c>
      <c r="F74" s="15"/>
      <c r="G74" s="15">
        <v>5</v>
      </c>
      <c r="H74" s="15"/>
      <c r="I74" s="15"/>
      <c r="J74" s="13">
        <f t="shared" si="6"/>
        <v>87</v>
      </c>
      <c r="K74" s="15"/>
      <c r="L74" s="15">
        <v>15</v>
      </c>
      <c r="M74" s="15"/>
      <c r="N74" s="15"/>
      <c r="O74" s="15"/>
      <c r="P74" s="13">
        <f t="shared" si="7"/>
        <v>15</v>
      </c>
      <c r="Q74" s="13">
        <f t="shared" si="8"/>
        <v>27.481578947368419</v>
      </c>
      <c r="R74" s="11" t="s">
        <v>259</v>
      </c>
    </row>
    <row r="75" spans="1:18" ht="27" customHeight="1">
      <c r="A75" s="11">
        <v>72</v>
      </c>
      <c r="B75" s="14" t="s">
        <v>206</v>
      </c>
      <c r="C75" s="15" t="s">
        <v>207</v>
      </c>
      <c r="D75" s="11">
        <v>1.5</v>
      </c>
      <c r="E75" s="11">
        <v>5</v>
      </c>
      <c r="F75" s="11"/>
      <c r="G75" s="13">
        <v>5</v>
      </c>
      <c r="H75" s="15">
        <v>0</v>
      </c>
      <c r="I75" s="11"/>
      <c r="J75" s="13">
        <f t="shared" si="6"/>
        <v>91.5</v>
      </c>
      <c r="K75" s="11"/>
      <c r="L75" s="11"/>
      <c r="M75" s="11"/>
      <c r="N75" s="11"/>
      <c r="O75" s="11"/>
      <c r="P75" s="13">
        <f t="shared" si="7"/>
        <v>0</v>
      </c>
      <c r="Q75" s="13">
        <f t="shared" si="8"/>
        <v>27.45</v>
      </c>
      <c r="R75" s="11" t="s">
        <v>259</v>
      </c>
    </row>
    <row r="76" spans="1:18" ht="27" customHeight="1">
      <c r="A76" s="11">
        <v>73</v>
      </c>
      <c r="B76" s="17" t="s">
        <v>208</v>
      </c>
      <c r="C76" s="11" t="s">
        <v>209</v>
      </c>
      <c r="D76" s="15">
        <v>1.5</v>
      </c>
      <c r="E76" s="15">
        <v>5</v>
      </c>
      <c r="F76" s="15"/>
      <c r="G76" s="15">
        <v>5</v>
      </c>
      <c r="H76" s="15"/>
      <c r="I76" s="15"/>
      <c r="J76" s="13">
        <f t="shared" si="6"/>
        <v>91.5</v>
      </c>
      <c r="K76" s="15"/>
      <c r="L76" s="15"/>
      <c r="M76" s="15"/>
      <c r="N76" s="15"/>
      <c r="O76" s="15"/>
      <c r="P76" s="13">
        <f t="shared" si="7"/>
        <v>0</v>
      </c>
      <c r="Q76" s="13">
        <f t="shared" si="8"/>
        <v>27.45</v>
      </c>
      <c r="R76" s="11" t="s">
        <v>259</v>
      </c>
    </row>
    <row r="77" spans="1:18" ht="27" customHeight="1">
      <c r="A77" s="11">
        <v>74</v>
      </c>
      <c r="B77" s="12">
        <v>2003085500181</v>
      </c>
      <c r="C77" s="11" t="s">
        <v>210</v>
      </c>
      <c r="D77" s="13">
        <v>1</v>
      </c>
      <c r="E77" s="11"/>
      <c r="F77" s="11"/>
      <c r="G77" s="13">
        <v>4</v>
      </c>
      <c r="H77" s="11">
        <v>3.5</v>
      </c>
      <c r="I77" s="11"/>
      <c r="J77" s="13">
        <f t="shared" si="6"/>
        <v>88.5</v>
      </c>
      <c r="K77" s="11"/>
      <c r="L77" s="11">
        <v>9</v>
      </c>
      <c r="M77" s="11"/>
      <c r="N77" s="11"/>
      <c r="O77" s="11"/>
      <c r="P77" s="13">
        <f t="shared" si="7"/>
        <v>9</v>
      </c>
      <c r="Q77" s="13">
        <f t="shared" si="8"/>
        <v>27.378947368421052</v>
      </c>
      <c r="R77" s="11" t="s">
        <v>259</v>
      </c>
    </row>
    <row r="78" spans="1:18" ht="27" customHeight="1">
      <c r="A78" s="11">
        <v>75</v>
      </c>
      <c r="B78" s="17" t="s">
        <v>216</v>
      </c>
      <c r="C78" s="11" t="s">
        <v>217</v>
      </c>
      <c r="D78" s="15">
        <v>1.5</v>
      </c>
      <c r="E78" s="15">
        <v>2</v>
      </c>
      <c r="F78" s="15"/>
      <c r="G78" s="15">
        <v>5</v>
      </c>
      <c r="H78" s="15">
        <v>2.5</v>
      </c>
      <c r="I78" s="15"/>
      <c r="J78" s="13">
        <f t="shared" si="6"/>
        <v>91</v>
      </c>
      <c r="K78" s="15"/>
      <c r="L78" s="15"/>
      <c r="M78" s="15"/>
      <c r="N78" s="15"/>
      <c r="O78" s="15"/>
      <c r="P78" s="13">
        <f t="shared" si="7"/>
        <v>0</v>
      </c>
      <c r="Q78" s="13">
        <f t="shared" si="8"/>
        <v>27.3</v>
      </c>
      <c r="R78" s="11" t="s">
        <v>259</v>
      </c>
    </row>
    <row r="79" spans="1:18" ht="27" customHeight="1">
      <c r="A79" s="11">
        <v>76</v>
      </c>
      <c r="B79" s="12">
        <v>2003085500192</v>
      </c>
      <c r="C79" s="11" t="s">
        <v>211</v>
      </c>
      <c r="D79" s="13">
        <v>1.5</v>
      </c>
      <c r="E79" s="11">
        <v>2</v>
      </c>
      <c r="F79" s="11"/>
      <c r="G79" s="13">
        <v>4</v>
      </c>
      <c r="H79" s="11"/>
      <c r="I79" s="11"/>
      <c r="J79" s="13">
        <f t="shared" si="6"/>
        <v>87.5</v>
      </c>
      <c r="K79" s="11">
        <v>10</v>
      </c>
      <c r="L79" s="11"/>
      <c r="M79" s="11"/>
      <c r="N79" s="11"/>
      <c r="O79" s="11"/>
      <c r="P79" s="13">
        <f t="shared" si="7"/>
        <v>10</v>
      </c>
      <c r="Q79" s="13">
        <f t="shared" si="8"/>
        <v>27.171052631578949</v>
      </c>
      <c r="R79" s="11" t="s">
        <v>259</v>
      </c>
    </row>
    <row r="80" spans="1:18" ht="27" customHeight="1">
      <c r="A80" s="11">
        <v>77</v>
      </c>
      <c r="B80" s="17" t="s">
        <v>212</v>
      </c>
      <c r="C80" s="11" t="s">
        <v>213</v>
      </c>
      <c r="D80" s="15">
        <v>1</v>
      </c>
      <c r="E80" s="15"/>
      <c r="F80" s="15"/>
      <c r="G80" s="15">
        <v>4</v>
      </c>
      <c r="H80" s="15"/>
      <c r="I80" s="15"/>
      <c r="J80" s="13">
        <f t="shared" si="6"/>
        <v>85</v>
      </c>
      <c r="K80" s="15"/>
      <c r="L80" s="15">
        <v>18</v>
      </c>
      <c r="M80" s="15"/>
      <c r="N80" s="15"/>
      <c r="O80" s="15"/>
      <c r="P80" s="13">
        <f t="shared" si="7"/>
        <v>18</v>
      </c>
      <c r="Q80" s="13">
        <f t="shared" si="8"/>
        <v>27.157894736842106</v>
      </c>
      <c r="R80" s="11" t="s">
        <v>259</v>
      </c>
    </row>
    <row r="81" spans="1:18" ht="27" customHeight="1">
      <c r="A81" s="11">
        <v>78</v>
      </c>
      <c r="B81" s="17" t="s">
        <v>214</v>
      </c>
      <c r="C81" s="11" t="s">
        <v>215</v>
      </c>
      <c r="D81" s="18">
        <v>1.5</v>
      </c>
      <c r="E81" s="18">
        <v>3</v>
      </c>
      <c r="F81" s="18"/>
      <c r="G81" s="18">
        <v>4</v>
      </c>
      <c r="H81" s="18">
        <v>1.5</v>
      </c>
      <c r="I81" s="13"/>
      <c r="J81" s="13">
        <f t="shared" si="6"/>
        <v>90</v>
      </c>
      <c r="K81" s="13"/>
      <c r="L81" s="13"/>
      <c r="M81" s="13"/>
      <c r="N81" s="13"/>
      <c r="O81" s="13"/>
      <c r="P81" s="13">
        <f t="shared" si="7"/>
        <v>0</v>
      </c>
      <c r="Q81" s="13">
        <f t="shared" si="8"/>
        <v>27</v>
      </c>
      <c r="R81" s="11" t="s">
        <v>259</v>
      </c>
    </row>
    <row r="82" spans="1:18" ht="27" customHeight="1">
      <c r="A82" s="11">
        <v>79</v>
      </c>
      <c r="B82" s="12">
        <v>2003085500190</v>
      </c>
      <c r="C82" s="11" t="s">
        <v>241</v>
      </c>
      <c r="D82" s="19">
        <v>1.5</v>
      </c>
      <c r="E82" s="11"/>
      <c r="F82" s="11"/>
      <c r="G82" s="13">
        <v>4</v>
      </c>
      <c r="H82" s="20">
        <v>4.5</v>
      </c>
      <c r="I82" s="11"/>
      <c r="J82" s="13">
        <f t="shared" si="6"/>
        <v>90</v>
      </c>
      <c r="K82" s="11"/>
      <c r="L82" s="11"/>
      <c r="M82" s="11"/>
      <c r="N82" s="11"/>
      <c r="O82" s="11"/>
      <c r="P82" s="13">
        <f t="shared" si="7"/>
        <v>0</v>
      </c>
      <c r="Q82" s="13">
        <f t="shared" si="8"/>
        <v>27</v>
      </c>
      <c r="R82" s="11" t="s">
        <v>321</v>
      </c>
    </row>
    <row r="83" spans="1:18" ht="27" customHeight="1">
      <c r="A83" s="11">
        <v>80</v>
      </c>
      <c r="B83" s="12">
        <v>2003085500173</v>
      </c>
      <c r="C83" s="11" t="s">
        <v>218</v>
      </c>
      <c r="D83" s="13">
        <v>1</v>
      </c>
      <c r="E83" s="11">
        <v>2</v>
      </c>
      <c r="F83" s="11"/>
      <c r="G83" s="13">
        <v>4</v>
      </c>
      <c r="H83" s="11">
        <v>2</v>
      </c>
      <c r="I83" s="11"/>
      <c r="J83" s="13">
        <f t="shared" si="6"/>
        <v>89</v>
      </c>
      <c r="K83" s="11"/>
      <c r="L83" s="11"/>
      <c r="M83" s="11">
        <v>2.5</v>
      </c>
      <c r="N83" s="11"/>
      <c r="O83" s="11"/>
      <c r="P83" s="13">
        <f t="shared" si="7"/>
        <v>2.5</v>
      </c>
      <c r="Q83" s="13">
        <f t="shared" si="8"/>
        <v>26.930263157894736</v>
      </c>
      <c r="R83" s="11" t="s">
        <v>259</v>
      </c>
    </row>
    <row r="84" spans="1:18" ht="27" customHeight="1">
      <c r="A84" s="11">
        <v>81</v>
      </c>
      <c r="B84" s="16" t="s">
        <v>219</v>
      </c>
      <c r="C84" s="15" t="s">
        <v>220</v>
      </c>
      <c r="D84" s="11"/>
      <c r="E84" s="11"/>
      <c r="F84" s="11"/>
      <c r="G84" s="13">
        <v>5</v>
      </c>
      <c r="H84" s="11"/>
      <c r="I84" s="11"/>
      <c r="J84" s="13">
        <f t="shared" si="6"/>
        <v>85</v>
      </c>
      <c r="K84" s="11">
        <v>15</v>
      </c>
      <c r="L84" s="11"/>
      <c r="M84" s="11"/>
      <c r="N84" s="11"/>
      <c r="O84" s="11"/>
      <c r="P84" s="13">
        <f t="shared" si="7"/>
        <v>15</v>
      </c>
      <c r="Q84" s="13">
        <f t="shared" si="8"/>
        <v>26.881578947368421</v>
      </c>
      <c r="R84" s="11" t="s">
        <v>259</v>
      </c>
    </row>
    <row r="85" spans="1:18" ht="27" customHeight="1">
      <c r="A85" s="11">
        <v>82</v>
      </c>
      <c r="B85" s="12">
        <v>2003085500169</v>
      </c>
      <c r="C85" s="11" t="s">
        <v>221</v>
      </c>
      <c r="D85" s="13">
        <v>1.5</v>
      </c>
      <c r="E85" s="11">
        <v>2</v>
      </c>
      <c r="F85" s="11"/>
      <c r="G85" s="13">
        <v>5</v>
      </c>
      <c r="H85" s="11">
        <v>1</v>
      </c>
      <c r="I85" s="11"/>
      <c r="J85" s="13">
        <f t="shared" si="6"/>
        <v>89.5</v>
      </c>
      <c r="K85" s="11"/>
      <c r="L85" s="11"/>
      <c r="M85" s="11"/>
      <c r="N85" s="11"/>
      <c r="O85" s="11"/>
      <c r="P85" s="13">
        <f t="shared" si="7"/>
        <v>0</v>
      </c>
      <c r="Q85" s="13">
        <f t="shared" si="8"/>
        <v>26.849999999999998</v>
      </c>
      <c r="R85" s="11" t="s">
        <v>259</v>
      </c>
    </row>
    <row r="86" spans="1:18" ht="27" customHeight="1">
      <c r="A86" s="11">
        <v>83</v>
      </c>
      <c r="B86" s="12">
        <v>2003085500178</v>
      </c>
      <c r="C86" s="11" t="s">
        <v>222</v>
      </c>
      <c r="D86" s="13">
        <v>1.5</v>
      </c>
      <c r="E86" s="11">
        <v>2</v>
      </c>
      <c r="F86" s="11"/>
      <c r="G86" s="13">
        <v>4</v>
      </c>
      <c r="H86" s="11">
        <v>1</v>
      </c>
      <c r="I86" s="11"/>
      <c r="J86" s="13">
        <f t="shared" si="6"/>
        <v>88.5</v>
      </c>
      <c r="K86" s="11"/>
      <c r="L86" s="11">
        <v>2</v>
      </c>
      <c r="M86" s="11"/>
      <c r="N86" s="11"/>
      <c r="O86" s="11"/>
      <c r="P86" s="13">
        <f t="shared" si="7"/>
        <v>2</v>
      </c>
      <c r="Q86" s="13">
        <f t="shared" si="8"/>
        <v>26.734210526315792</v>
      </c>
      <c r="R86" s="11" t="s">
        <v>259</v>
      </c>
    </row>
    <row r="87" spans="1:18" ht="27" customHeight="1">
      <c r="A87" s="21">
        <v>84</v>
      </c>
      <c r="B87" s="22" t="s">
        <v>223</v>
      </c>
      <c r="C87" s="23" t="s">
        <v>137</v>
      </c>
      <c r="D87" s="21">
        <v>1.5</v>
      </c>
      <c r="E87" s="21">
        <v>2</v>
      </c>
      <c r="F87" s="23"/>
      <c r="G87" s="24">
        <v>4</v>
      </c>
      <c r="H87" s="21">
        <v>1</v>
      </c>
      <c r="I87" s="21"/>
      <c r="J87" s="24">
        <f t="shared" si="6"/>
        <v>88.5</v>
      </c>
      <c r="K87" s="21"/>
      <c r="L87" s="21"/>
      <c r="M87" s="21"/>
      <c r="N87" s="21"/>
      <c r="O87" s="21"/>
      <c r="P87" s="24">
        <f t="shared" si="7"/>
        <v>0</v>
      </c>
      <c r="Q87" s="24">
        <f t="shared" si="8"/>
        <v>26.55</v>
      </c>
      <c r="R87" s="21" t="s">
        <v>260</v>
      </c>
    </row>
    <row r="88" spans="1:18" ht="27" customHeight="1">
      <c r="A88" s="21">
        <v>85</v>
      </c>
      <c r="B88" s="25" t="s">
        <v>224</v>
      </c>
      <c r="C88" s="21" t="s">
        <v>225</v>
      </c>
      <c r="D88" s="23">
        <v>1</v>
      </c>
      <c r="E88" s="23">
        <v>2</v>
      </c>
      <c r="F88" s="23"/>
      <c r="G88" s="23">
        <v>5</v>
      </c>
      <c r="H88" s="23"/>
      <c r="I88" s="23"/>
      <c r="J88" s="24">
        <f t="shared" si="6"/>
        <v>88</v>
      </c>
      <c r="K88" s="23"/>
      <c r="L88" s="23"/>
      <c r="M88" s="23"/>
      <c r="N88" s="23"/>
      <c r="O88" s="23"/>
      <c r="P88" s="24">
        <f t="shared" si="7"/>
        <v>0</v>
      </c>
      <c r="Q88" s="24">
        <f t="shared" si="8"/>
        <v>26.4</v>
      </c>
      <c r="R88" s="21" t="s">
        <v>260</v>
      </c>
    </row>
    <row r="89" spans="1:18" ht="27" customHeight="1">
      <c r="A89" s="21">
        <v>86</v>
      </c>
      <c r="B89" s="22" t="s">
        <v>226</v>
      </c>
      <c r="C89" s="23" t="s">
        <v>227</v>
      </c>
      <c r="D89" s="21">
        <v>1.5</v>
      </c>
      <c r="E89" s="21">
        <v>2</v>
      </c>
      <c r="F89" s="21"/>
      <c r="G89" s="24">
        <v>4</v>
      </c>
      <c r="H89" s="21"/>
      <c r="I89" s="21"/>
      <c r="J89" s="24">
        <f t="shared" si="6"/>
        <v>87.5</v>
      </c>
      <c r="K89" s="21"/>
      <c r="L89" s="21"/>
      <c r="M89" s="21"/>
      <c r="N89" s="21"/>
      <c r="O89" s="21"/>
      <c r="P89" s="24">
        <f t="shared" si="7"/>
        <v>0</v>
      </c>
      <c r="Q89" s="24">
        <f t="shared" si="8"/>
        <v>26.25</v>
      </c>
      <c r="R89" s="21" t="s">
        <v>260</v>
      </c>
    </row>
    <row r="90" spans="1:18" ht="27" customHeight="1">
      <c r="A90" s="21">
        <v>87</v>
      </c>
      <c r="B90" s="26">
        <v>2003085500176</v>
      </c>
      <c r="C90" s="21" t="s">
        <v>228</v>
      </c>
      <c r="D90" s="24"/>
      <c r="E90" s="21">
        <v>2</v>
      </c>
      <c r="F90" s="21"/>
      <c r="G90" s="24">
        <v>4</v>
      </c>
      <c r="H90" s="21"/>
      <c r="I90" s="21"/>
      <c r="J90" s="24">
        <f t="shared" si="6"/>
        <v>86</v>
      </c>
      <c r="K90" s="21"/>
      <c r="L90" s="21"/>
      <c r="M90" s="21"/>
      <c r="N90" s="21"/>
      <c r="O90" s="21"/>
      <c r="P90" s="24">
        <f t="shared" si="7"/>
        <v>0</v>
      </c>
      <c r="Q90" s="24">
        <f t="shared" si="8"/>
        <v>25.8</v>
      </c>
      <c r="R90" s="21" t="s">
        <v>260</v>
      </c>
    </row>
    <row r="91" spans="1:18" ht="27" customHeight="1">
      <c r="A91" s="21">
        <v>88</v>
      </c>
      <c r="B91" s="22" t="s">
        <v>229</v>
      </c>
      <c r="C91" s="23" t="s">
        <v>230</v>
      </c>
      <c r="D91" s="21">
        <v>1.5</v>
      </c>
      <c r="E91" s="21"/>
      <c r="F91" s="21"/>
      <c r="G91" s="24">
        <v>4</v>
      </c>
      <c r="H91" s="21"/>
      <c r="I91" s="21"/>
      <c r="J91" s="24">
        <f t="shared" si="6"/>
        <v>85.5</v>
      </c>
      <c r="K91" s="21"/>
      <c r="L91" s="21"/>
      <c r="M91" s="21"/>
      <c r="N91" s="21"/>
      <c r="O91" s="21"/>
      <c r="P91" s="24">
        <f t="shared" si="7"/>
        <v>0</v>
      </c>
      <c r="Q91" s="24">
        <f t="shared" si="8"/>
        <v>25.65</v>
      </c>
      <c r="R91" s="21" t="s">
        <v>260</v>
      </c>
    </row>
    <row r="92" spans="1:18" ht="27" customHeight="1">
      <c r="A92" s="21">
        <v>89</v>
      </c>
      <c r="B92" s="25" t="s">
        <v>231</v>
      </c>
      <c r="C92" s="21" t="s">
        <v>232</v>
      </c>
      <c r="D92" s="23">
        <v>1.5</v>
      </c>
      <c r="E92" s="23"/>
      <c r="F92" s="23"/>
      <c r="G92" s="23">
        <v>4</v>
      </c>
      <c r="H92" s="23"/>
      <c r="I92" s="23"/>
      <c r="J92" s="24">
        <f t="shared" si="6"/>
        <v>85.5</v>
      </c>
      <c r="K92" s="23"/>
      <c r="L92" s="23"/>
      <c r="M92" s="23"/>
      <c r="N92" s="23"/>
      <c r="O92" s="23"/>
      <c r="P92" s="24">
        <f t="shared" si="7"/>
        <v>0</v>
      </c>
      <c r="Q92" s="24">
        <f t="shared" si="8"/>
        <v>25.65</v>
      </c>
      <c r="R92" s="21" t="s">
        <v>260</v>
      </c>
    </row>
    <row r="93" spans="1:18" ht="27" customHeight="1">
      <c r="A93" s="21">
        <v>90</v>
      </c>
      <c r="B93" s="25" t="s">
        <v>233</v>
      </c>
      <c r="C93" s="21" t="s">
        <v>234</v>
      </c>
      <c r="D93" s="23">
        <v>1</v>
      </c>
      <c r="E93" s="23"/>
      <c r="F93" s="23"/>
      <c r="G93" s="23">
        <v>4</v>
      </c>
      <c r="H93" s="23"/>
      <c r="I93" s="23"/>
      <c r="J93" s="24">
        <f t="shared" si="6"/>
        <v>85</v>
      </c>
      <c r="K93" s="23"/>
      <c r="L93" s="23"/>
      <c r="M93" s="23"/>
      <c r="N93" s="23"/>
      <c r="O93" s="23"/>
      <c r="P93" s="24">
        <f t="shared" si="7"/>
        <v>0</v>
      </c>
      <c r="Q93" s="24">
        <f t="shared" si="8"/>
        <v>25.5</v>
      </c>
      <c r="R93" s="21" t="s">
        <v>260</v>
      </c>
    </row>
    <row r="94" spans="1:18" ht="27" customHeight="1">
      <c r="A94" s="21">
        <v>91</v>
      </c>
      <c r="B94" s="25" t="s">
        <v>235</v>
      </c>
      <c r="C94" s="21" t="s">
        <v>236</v>
      </c>
      <c r="D94" s="23">
        <v>1</v>
      </c>
      <c r="E94" s="23"/>
      <c r="F94" s="23"/>
      <c r="G94" s="23">
        <v>4</v>
      </c>
      <c r="H94" s="23"/>
      <c r="I94" s="23"/>
      <c r="J94" s="24">
        <f t="shared" si="6"/>
        <v>85</v>
      </c>
      <c r="K94" s="23"/>
      <c r="L94" s="23"/>
      <c r="M94" s="23"/>
      <c r="N94" s="23"/>
      <c r="O94" s="23"/>
      <c r="P94" s="24">
        <f t="shared" si="7"/>
        <v>0</v>
      </c>
      <c r="Q94" s="24">
        <f t="shared" si="8"/>
        <v>25.5</v>
      </c>
      <c r="R94" s="21" t="s">
        <v>260</v>
      </c>
    </row>
    <row r="95" spans="1:18" ht="27" customHeight="1">
      <c r="A95" s="21">
        <v>92</v>
      </c>
      <c r="B95" s="26">
        <v>2003085500185</v>
      </c>
      <c r="C95" s="21" t="s">
        <v>237</v>
      </c>
      <c r="D95" s="24"/>
      <c r="E95" s="21"/>
      <c r="F95" s="21"/>
      <c r="G95" s="24">
        <v>4</v>
      </c>
      <c r="H95" s="21"/>
      <c r="I95" s="21"/>
      <c r="J95" s="24">
        <f t="shared" si="6"/>
        <v>84</v>
      </c>
      <c r="K95" s="21"/>
      <c r="L95" s="21">
        <v>2</v>
      </c>
      <c r="M95" s="21"/>
      <c r="N95" s="21"/>
      <c r="O95" s="21"/>
      <c r="P95" s="24">
        <f t="shared" si="7"/>
        <v>2</v>
      </c>
      <c r="Q95" s="24">
        <f t="shared" si="8"/>
        <v>25.38421052631579</v>
      </c>
      <c r="R95" s="21" t="s">
        <v>260</v>
      </c>
    </row>
    <row r="96" spans="1:18" ht="27" customHeight="1">
      <c r="A96" s="21">
        <v>93</v>
      </c>
      <c r="B96" s="26">
        <v>2003085500165</v>
      </c>
      <c r="C96" s="21" t="s">
        <v>238</v>
      </c>
      <c r="D96" s="24"/>
      <c r="E96" s="21"/>
      <c r="F96" s="21"/>
      <c r="G96" s="24">
        <v>4</v>
      </c>
      <c r="H96" s="21"/>
      <c r="I96" s="21"/>
      <c r="J96" s="24">
        <f t="shared" si="6"/>
        <v>84</v>
      </c>
      <c r="K96" s="21"/>
      <c r="L96" s="21"/>
      <c r="M96" s="21"/>
      <c r="N96" s="21"/>
      <c r="O96" s="21"/>
      <c r="P96" s="24">
        <f t="shared" si="7"/>
        <v>0</v>
      </c>
      <c r="Q96" s="24">
        <f t="shared" si="8"/>
        <v>25.2</v>
      </c>
      <c r="R96" s="21" t="s">
        <v>260</v>
      </c>
    </row>
    <row r="97" spans="1:18" ht="27" customHeight="1">
      <c r="A97" s="21">
        <v>94</v>
      </c>
      <c r="B97" s="26">
        <v>2003085500167</v>
      </c>
      <c r="C97" s="21" t="s">
        <v>239</v>
      </c>
      <c r="D97" s="24"/>
      <c r="E97" s="21"/>
      <c r="F97" s="21"/>
      <c r="G97" s="24">
        <v>4</v>
      </c>
      <c r="H97" s="21"/>
      <c r="I97" s="21"/>
      <c r="J97" s="24">
        <f t="shared" si="6"/>
        <v>84</v>
      </c>
      <c r="K97" s="21"/>
      <c r="L97" s="21"/>
      <c r="M97" s="21"/>
      <c r="N97" s="21"/>
      <c r="O97" s="21"/>
      <c r="P97" s="24">
        <f t="shared" si="7"/>
        <v>0</v>
      </c>
      <c r="Q97" s="24">
        <f t="shared" si="8"/>
        <v>25.2</v>
      </c>
      <c r="R97" s="21" t="s">
        <v>260</v>
      </c>
    </row>
    <row r="98" spans="1:18" ht="27" customHeight="1">
      <c r="A98" s="21">
        <v>95</v>
      </c>
      <c r="B98" s="26">
        <v>2003085500170</v>
      </c>
      <c r="C98" s="21" t="s">
        <v>240</v>
      </c>
      <c r="D98" s="24"/>
      <c r="E98" s="21"/>
      <c r="F98" s="21"/>
      <c r="G98" s="24">
        <v>4</v>
      </c>
      <c r="H98" s="21"/>
      <c r="I98" s="21"/>
      <c r="J98" s="24">
        <f t="shared" si="6"/>
        <v>84</v>
      </c>
      <c r="K98" s="21"/>
      <c r="L98" s="21"/>
      <c r="M98" s="21"/>
      <c r="N98" s="21"/>
      <c r="O98" s="21"/>
      <c r="P98" s="24">
        <f t="shared" si="7"/>
        <v>0</v>
      </c>
      <c r="Q98" s="24">
        <f t="shared" si="8"/>
        <v>25.2</v>
      </c>
      <c r="R98" s="21" t="s">
        <v>260</v>
      </c>
    </row>
    <row r="99" spans="1:18" ht="27" customHeight="1">
      <c r="A99" s="21">
        <v>96</v>
      </c>
      <c r="B99" s="22" t="s">
        <v>242</v>
      </c>
      <c r="C99" s="23" t="s">
        <v>243</v>
      </c>
      <c r="D99" s="21"/>
      <c r="E99" s="21"/>
      <c r="F99" s="21"/>
      <c r="G99" s="24">
        <v>4</v>
      </c>
      <c r="H99" s="21"/>
      <c r="I99" s="21"/>
      <c r="J99" s="24">
        <f t="shared" si="6"/>
        <v>84</v>
      </c>
      <c r="K99" s="21"/>
      <c r="L99" s="21"/>
      <c r="M99" s="21"/>
      <c r="N99" s="21"/>
      <c r="O99" s="21"/>
      <c r="P99" s="24">
        <f t="shared" si="7"/>
        <v>0</v>
      </c>
      <c r="Q99" s="24">
        <f t="shared" si="8"/>
        <v>25.2</v>
      </c>
      <c r="R99" s="21" t="s">
        <v>260</v>
      </c>
    </row>
    <row r="100" spans="1:18" ht="27" customHeight="1">
      <c r="A100" s="21">
        <v>97</v>
      </c>
      <c r="B100" s="27" t="s">
        <v>244</v>
      </c>
      <c r="C100" s="23" t="s">
        <v>245</v>
      </c>
      <c r="D100" s="21"/>
      <c r="E100" s="21"/>
      <c r="F100" s="21"/>
      <c r="G100" s="24">
        <v>4</v>
      </c>
      <c r="H100" s="21"/>
      <c r="I100" s="21"/>
      <c r="J100" s="24">
        <f t="shared" ref="J100:J107" si="9">IF(80+SUM(D100:I100)&gt;=100,100,80+SUM(D100:I100))</f>
        <v>84</v>
      </c>
      <c r="K100" s="21"/>
      <c r="L100" s="21"/>
      <c r="M100" s="21"/>
      <c r="N100" s="21"/>
      <c r="O100" s="21"/>
      <c r="P100" s="24">
        <f t="shared" ref="P100:P107" si="10">SUM(K100:O100)</f>
        <v>0</v>
      </c>
      <c r="Q100" s="24">
        <f t="shared" ref="Q100:Q107" si="11">J100*0.3+((P100/MAX($P$4:$P$107))*100*0.7)</f>
        <v>25.2</v>
      </c>
      <c r="R100" s="21" t="s">
        <v>260</v>
      </c>
    </row>
    <row r="101" spans="1:18" ht="27" customHeight="1">
      <c r="A101" s="21">
        <v>98</v>
      </c>
      <c r="B101" s="21">
        <v>2003085500122</v>
      </c>
      <c r="C101" s="21" t="s">
        <v>246</v>
      </c>
      <c r="D101" s="21"/>
      <c r="E101" s="21"/>
      <c r="F101" s="21"/>
      <c r="G101" s="21">
        <v>4</v>
      </c>
      <c r="H101" s="21"/>
      <c r="I101" s="21"/>
      <c r="J101" s="21">
        <f t="shared" si="9"/>
        <v>84</v>
      </c>
      <c r="K101" s="21"/>
      <c r="L101" s="21"/>
      <c r="M101" s="21"/>
      <c r="N101" s="21"/>
      <c r="O101" s="21"/>
      <c r="P101" s="21">
        <f t="shared" si="10"/>
        <v>0</v>
      </c>
      <c r="Q101" s="21">
        <f t="shared" si="11"/>
        <v>25.2</v>
      </c>
      <c r="R101" s="21" t="s">
        <v>260</v>
      </c>
    </row>
    <row r="102" spans="1:18" ht="27" customHeight="1">
      <c r="A102" s="21">
        <v>99</v>
      </c>
      <c r="B102" s="21">
        <v>2003085500126</v>
      </c>
      <c r="C102" s="21" t="s">
        <v>247</v>
      </c>
      <c r="D102" s="21"/>
      <c r="E102" s="21"/>
      <c r="F102" s="21"/>
      <c r="G102" s="21">
        <v>3</v>
      </c>
      <c r="H102" s="21"/>
      <c r="I102" s="21"/>
      <c r="J102" s="21">
        <f t="shared" si="9"/>
        <v>83</v>
      </c>
      <c r="K102" s="21"/>
      <c r="L102" s="21"/>
      <c r="M102" s="21"/>
      <c r="N102" s="21"/>
      <c r="O102" s="21"/>
      <c r="P102" s="21">
        <f t="shared" si="10"/>
        <v>0</v>
      </c>
      <c r="Q102" s="21">
        <f t="shared" si="11"/>
        <v>24.9</v>
      </c>
      <c r="R102" s="21" t="s">
        <v>260</v>
      </c>
    </row>
    <row r="103" spans="1:18" ht="27" customHeight="1">
      <c r="A103" s="21">
        <v>100</v>
      </c>
      <c r="B103" s="26">
        <v>2003085500189</v>
      </c>
      <c r="C103" s="21" t="s">
        <v>248</v>
      </c>
      <c r="D103" s="24"/>
      <c r="E103" s="21"/>
      <c r="F103" s="21"/>
      <c r="G103" s="24">
        <v>3</v>
      </c>
      <c r="H103" s="21"/>
      <c r="I103" s="21"/>
      <c r="J103" s="21">
        <f t="shared" si="9"/>
        <v>83</v>
      </c>
      <c r="K103" s="21"/>
      <c r="L103" s="21"/>
      <c r="M103" s="21"/>
      <c r="N103" s="21"/>
      <c r="O103" s="21"/>
      <c r="P103" s="24">
        <f t="shared" si="10"/>
        <v>0</v>
      </c>
      <c r="Q103" s="24">
        <f t="shared" si="11"/>
        <v>24.9</v>
      </c>
      <c r="R103" s="21" t="s">
        <v>260</v>
      </c>
    </row>
    <row r="104" spans="1:18" ht="27" customHeight="1">
      <c r="A104" s="21">
        <v>101</v>
      </c>
      <c r="B104" s="22" t="s">
        <v>249</v>
      </c>
      <c r="C104" s="23" t="s">
        <v>250</v>
      </c>
      <c r="D104" s="21"/>
      <c r="E104" s="21"/>
      <c r="F104" s="21"/>
      <c r="G104" s="24">
        <v>3</v>
      </c>
      <c r="H104" s="21"/>
      <c r="I104" s="21"/>
      <c r="J104" s="24">
        <f t="shared" si="9"/>
        <v>83</v>
      </c>
      <c r="K104" s="21"/>
      <c r="L104" s="21"/>
      <c r="M104" s="21"/>
      <c r="N104" s="21"/>
      <c r="O104" s="21"/>
      <c r="P104" s="24">
        <f t="shared" si="10"/>
        <v>0</v>
      </c>
      <c r="Q104" s="24">
        <f t="shared" si="11"/>
        <v>24.9</v>
      </c>
      <c r="R104" s="21" t="s">
        <v>260</v>
      </c>
    </row>
    <row r="105" spans="1:18" ht="27" customHeight="1">
      <c r="A105" s="21">
        <v>102</v>
      </c>
      <c r="B105" s="25" t="s">
        <v>251</v>
      </c>
      <c r="C105" s="21" t="s">
        <v>252</v>
      </c>
      <c r="D105" s="23"/>
      <c r="E105" s="23"/>
      <c r="F105" s="23"/>
      <c r="G105" s="23">
        <v>3</v>
      </c>
      <c r="H105" s="23"/>
      <c r="I105" s="23"/>
      <c r="J105" s="24">
        <f t="shared" si="9"/>
        <v>83</v>
      </c>
      <c r="K105" s="23"/>
      <c r="L105" s="23"/>
      <c r="M105" s="23"/>
      <c r="N105" s="23"/>
      <c r="O105" s="23"/>
      <c r="P105" s="24">
        <f t="shared" si="10"/>
        <v>0</v>
      </c>
      <c r="Q105" s="24">
        <f t="shared" si="11"/>
        <v>24.9</v>
      </c>
      <c r="R105" s="21" t="s">
        <v>260</v>
      </c>
    </row>
    <row r="106" spans="1:18" ht="27" customHeight="1">
      <c r="A106" s="21">
        <v>103</v>
      </c>
      <c r="B106" s="25" t="s">
        <v>253</v>
      </c>
      <c r="C106" s="21" t="s">
        <v>254</v>
      </c>
      <c r="D106" s="23"/>
      <c r="E106" s="23"/>
      <c r="F106" s="23"/>
      <c r="G106" s="23">
        <v>3</v>
      </c>
      <c r="H106" s="23"/>
      <c r="I106" s="23"/>
      <c r="J106" s="24">
        <f t="shared" si="9"/>
        <v>83</v>
      </c>
      <c r="K106" s="23"/>
      <c r="L106" s="23"/>
      <c r="M106" s="23"/>
      <c r="N106" s="23"/>
      <c r="O106" s="23"/>
      <c r="P106" s="24">
        <f t="shared" si="10"/>
        <v>0</v>
      </c>
      <c r="Q106" s="24">
        <f t="shared" si="11"/>
        <v>24.9</v>
      </c>
      <c r="R106" s="21" t="s">
        <v>260</v>
      </c>
    </row>
    <row r="107" spans="1:18" ht="27" customHeight="1">
      <c r="A107" s="21">
        <v>104</v>
      </c>
      <c r="B107" s="25" t="s">
        <v>255</v>
      </c>
      <c r="C107" s="21" t="s">
        <v>256</v>
      </c>
      <c r="D107" s="23"/>
      <c r="E107" s="23" t="s">
        <v>257</v>
      </c>
      <c r="F107" s="23"/>
      <c r="G107" s="23">
        <v>3</v>
      </c>
      <c r="H107" s="23"/>
      <c r="I107" s="23"/>
      <c r="J107" s="24">
        <f t="shared" si="9"/>
        <v>83</v>
      </c>
      <c r="K107" s="23"/>
      <c r="L107" s="23"/>
      <c r="M107" s="23"/>
      <c r="N107" s="23"/>
      <c r="O107" s="23"/>
      <c r="P107" s="24">
        <f t="shared" si="10"/>
        <v>0</v>
      </c>
      <c r="Q107" s="24">
        <f t="shared" si="11"/>
        <v>24.9</v>
      </c>
      <c r="R107" s="21" t="s">
        <v>260</v>
      </c>
    </row>
  </sheetData>
  <autoFilter ref="A3:S3" xr:uid="{C77AAA9D-D3C3-488B-87E5-611536F3F4A5}">
    <sortState xmlns:xlrd2="http://schemas.microsoft.com/office/spreadsheetml/2017/richdata2" ref="A5:S107">
      <sortCondition descending="1" ref="Q3"/>
    </sortState>
  </autoFilter>
  <mergeCells count="9">
    <mergeCell ref="R2:R3"/>
    <mergeCell ref="A1:R1"/>
    <mergeCell ref="A2:A3"/>
    <mergeCell ref="B2:B3"/>
    <mergeCell ref="C2:C3"/>
    <mergeCell ref="D2:J2"/>
    <mergeCell ref="K2:O2"/>
    <mergeCell ref="P2:P3"/>
    <mergeCell ref="Q2:Q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C7BF-0818-4AC2-B89D-1BDB241FD9BC}">
  <dimension ref="A1:S31"/>
  <sheetViews>
    <sheetView workbookViewId="0">
      <selection activeCell="T24" sqref="T24"/>
    </sheetView>
  </sheetViews>
  <sheetFormatPr defaultRowHeight="13.8"/>
  <cols>
    <col min="1" max="1" width="5.6640625" bestFit="1" customWidth="1"/>
    <col min="2" max="2" width="15" bestFit="1" customWidth="1"/>
    <col min="4" max="14" width="9" bestFit="1" customWidth="1"/>
    <col min="16" max="16" width="0" hidden="1" customWidth="1"/>
    <col min="17" max="17" width="12.77734375" bestFit="1" customWidth="1"/>
  </cols>
  <sheetData>
    <row r="1" spans="1:18" ht="39.6" customHeight="1">
      <c r="A1" s="69" t="s">
        <v>82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18" ht="14.4">
      <c r="A2" s="72" t="s">
        <v>0</v>
      </c>
      <c r="B2" s="68" t="s">
        <v>1</v>
      </c>
      <c r="C2" s="68" t="s">
        <v>2</v>
      </c>
      <c r="D2" s="74" t="s">
        <v>3</v>
      </c>
      <c r="E2" s="75"/>
      <c r="F2" s="75"/>
      <c r="G2" s="75"/>
      <c r="H2" s="75"/>
      <c r="I2" s="75"/>
      <c r="J2" s="75"/>
      <c r="K2" s="76" t="s">
        <v>4</v>
      </c>
      <c r="L2" s="68"/>
      <c r="M2" s="68"/>
      <c r="N2" s="68"/>
      <c r="O2" s="68"/>
      <c r="P2" s="68" t="s">
        <v>79</v>
      </c>
      <c r="Q2" s="73" t="s">
        <v>80</v>
      </c>
      <c r="R2" s="68" t="s">
        <v>5</v>
      </c>
    </row>
    <row r="3" spans="1:18" ht="43.2">
      <c r="A3" s="73"/>
      <c r="B3" s="68"/>
      <c r="C3" s="68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68"/>
      <c r="Q3" s="73"/>
      <c r="R3" s="68"/>
    </row>
    <row r="4" spans="1:18" ht="19.8" customHeight="1">
      <c r="A4" s="3">
        <v>1</v>
      </c>
      <c r="B4" s="28" t="s">
        <v>261</v>
      </c>
      <c r="C4" s="28" t="s">
        <v>262</v>
      </c>
      <c r="D4" s="29">
        <v>81</v>
      </c>
      <c r="E4" s="29"/>
      <c r="F4" s="29">
        <v>5</v>
      </c>
      <c r="G4" s="29">
        <v>5</v>
      </c>
      <c r="H4" s="29"/>
      <c r="I4" s="29"/>
      <c r="J4" s="29">
        <f>SUM(D4:I4)</f>
        <v>91</v>
      </c>
      <c r="K4" s="29">
        <v>1180</v>
      </c>
      <c r="L4" s="29"/>
      <c r="M4" s="29">
        <v>40</v>
      </c>
      <c r="N4" s="29">
        <v>120</v>
      </c>
      <c r="O4" s="29"/>
      <c r="P4" s="30">
        <f t="shared" ref="P4:P30" si="0">SUM(K4:O4)</f>
        <v>1340</v>
      </c>
      <c r="Q4" s="30">
        <f t="shared" ref="Q4:Q31" si="1">J4*0.3+((P4/MAX($P$6:$P$106))*100*0.7)</f>
        <v>154.64184089057832</v>
      </c>
      <c r="R4" s="29" t="s">
        <v>263</v>
      </c>
    </row>
    <row r="5" spans="1:18" ht="19.8" customHeight="1">
      <c r="A5" s="3">
        <v>2</v>
      </c>
      <c r="B5" s="28" t="s">
        <v>264</v>
      </c>
      <c r="C5" s="28" t="s">
        <v>265</v>
      </c>
      <c r="D5" s="29">
        <v>80</v>
      </c>
      <c r="E5" s="29">
        <v>2</v>
      </c>
      <c r="F5" s="29">
        <v>5</v>
      </c>
      <c r="G5" s="29">
        <v>5</v>
      </c>
      <c r="H5" s="29"/>
      <c r="I5" s="29"/>
      <c r="J5" s="29">
        <f t="shared" ref="J5:J30" si="2">SUM(D5:I5)</f>
        <v>92</v>
      </c>
      <c r="K5" s="29">
        <v>1090</v>
      </c>
      <c r="L5" s="29"/>
      <c r="M5" s="29">
        <v>85</v>
      </c>
      <c r="N5" s="29">
        <v>120</v>
      </c>
      <c r="O5" s="29"/>
      <c r="P5" s="30">
        <f t="shared" si="0"/>
        <v>1295</v>
      </c>
      <c r="Q5" s="30">
        <f t="shared" si="1"/>
        <v>150.66543578604396</v>
      </c>
      <c r="R5" s="29" t="s">
        <v>263</v>
      </c>
    </row>
    <row r="6" spans="1:18" ht="19.8" customHeight="1">
      <c r="A6" s="3">
        <v>3</v>
      </c>
      <c r="B6" s="28" t="s">
        <v>266</v>
      </c>
      <c r="C6" s="28" t="s">
        <v>267</v>
      </c>
      <c r="D6" s="29">
        <v>81.5</v>
      </c>
      <c r="E6" s="29">
        <v>5</v>
      </c>
      <c r="F6" s="29"/>
      <c r="G6" s="29">
        <v>5</v>
      </c>
      <c r="H6" s="29">
        <v>9.5</v>
      </c>
      <c r="I6" s="29"/>
      <c r="J6" s="29">
        <v>100</v>
      </c>
      <c r="K6" s="29">
        <v>660</v>
      </c>
      <c r="L6" s="29"/>
      <c r="M6" s="29">
        <v>16.600000000000001</v>
      </c>
      <c r="N6" s="29">
        <v>60</v>
      </c>
      <c r="O6" s="29"/>
      <c r="P6" s="30">
        <f t="shared" si="0"/>
        <v>736.6</v>
      </c>
      <c r="Q6" s="30">
        <f t="shared" si="1"/>
        <v>100</v>
      </c>
      <c r="R6" s="29" t="s">
        <v>263</v>
      </c>
    </row>
    <row r="7" spans="1:18" ht="19.8" customHeight="1">
      <c r="A7" s="3">
        <v>4</v>
      </c>
      <c r="B7" s="28" t="s">
        <v>268</v>
      </c>
      <c r="C7" s="28" t="s">
        <v>269</v>
      </c>
      <c r="D7" s="29">
        <v>81.5</v>
      </c>
      <c r="E7" s="29"/>
      <c r="F7" s="29">
        <v>5</v>
      </c>
      <c r="G7" s="29">
        <v>4</v>
      </c>
      <c r="H7" s="31"/>
      <c r="I7" s="31"/>
      <c r="J7" s="29">
        <f t="shared" si="2"/>
        <v>90.5</v>
      </c>
      <c r="K7" s="32">
        <v>420</v>
      </c>
      <c r="L7" s="31"/>
      <c r="M7" s="31"/>
      <c r="N7" s="31">
        <v>120</v>
      </c>
      <c r="O7" s="29"/>
      <c r="P7" s="30">
        <f t="shared" si="0"/>
        <v>540</v>
      </c>
      <c r="Q7" s="30">
        <f t="shared" si="1"/>
        <v>78.466861254412152</v>
      </c>
      <c r="R7" s="29" t="s">
        <v>263</v>
      </c>
    </row>
    <row r="8" spans="1:18" ht="19.8" customHeight="1">
      <c r="A8" s="3">
        <v>5</v>
      </c>
      <c r="B8" s="28" t="s">
        <v>270</v>
      </c>
      <c r="C8" s="28" t="s">
        <v>271</v>
      </c>
      <c r="D8" s="29">
        <v>81.5</v>
      </c>
      <c r="E8" s="29">
        <v>2</v>
      </c>
      <c r="F8" s="29"/>
      <c r="G8" s="29">
        <v>4</v>
      </c>
      <c r="H8" s="29">
        <v>1</v>
      </c>
      <c r="I8" s="29"/>
      <c r="J8" s="29">
        <f t="shared" si="2"/>
        <v>88.5</v>
      </c>
      <c r="K8" s="29">
        <v>440</v>
      </c>
      <c r="L8" s="29"/>
      <c r="M8" s="29">
        <v>60</v>
      </c>
      <c r="N8" s="29"/>
      <c r="O8" s="29"/>
      <c r="P8" s="30">
        <f t="shared" si="0"/>
        <v>500</v>
      </c>
      <c r="Q8" s="30">
        <f t="shared" si="1"/>
        <v>74.065612272603843</v>
      </c>
      <c r="R8" s="29" t="s">
        <v>263</v>
      </c>
    </row>
    <row r="9" spans="1:18" ht="19.8" customHeight="1">
      <c r="A9" s="11">
        <v>6</v>
      </c>
      <c r="B9" s="33" t="s">
        <v>272</v>
      </c>
      <c r="C9" s="33" t="s">
        <v>273</v>
      </c>
      <c r="D9" s="34">
        <v>80</v>
      </c>
      <c r="E9" s="34"/>
      <c r="F9" s="34"/>
      <c r="G9" s="34">
        <v>4</v>
      </c>
      <c r="H9" s="34"/>
      <c r="I9" s="34">
        <v>3</v>
      </c>
      <c r="J9" s="35">
        <f t="shared" si="2"/>
        <v>87</v>
      </c>
      <c r="K9" s="34">
        <v>420</v>
      </c>
      <c r="L9" s="34">
        <v>32.840000000000003</v>
      </c>
      <c r="M9" s="34">
        <v>10</v>
      </c>
      <c r="N9" s="34"/>
      <c r="O9" s="34"/>
      <c r="P9" s="34">
        <f t="shared" si="0"/>
        <v>462.84000000000003</v>
      </c>
      <c r="Q9" s="34">
        <f t="shared" si="1"/>
        <v>70.084251968503935</v>
      </c>
      <c r="R9" s="34" t="s">
        <v>274</v>
      </c>
    </row>
    <row r="10" spans="1:18" ht="19.8" customHeight="1">
      <c r="A10" s="11">
        <v>7</v>
      </c>
      <c r="B10" s="33" t="s">
        <v>275</v>
      </c>
      <c r="C10" s="33" t="s">
        <v>276</v>
      </c>
      <c r="D10" s="36">
        <v>81.5</v>
      </c>
      <c r="E10" s="35">
        <v>5</v>
      </c>
      <c r="F10" s="35">
        <v>7</v>
      </c>
      <c r="G10" s="35">
        <v>4</v>
      </c>
      <c r="H10" s="35">
        <v>2.5</v>
      </c>
      <c r="I10" s="35"/>
      <c r="J10" s="35">
        <f t="shared" si="2"/>
        <v>100</v>
      </c>
      <c r="K10" s="35">
        <v>30</v>
      </c>
      <c r="L10" s="35">
        <v>126.4</v>
      </c>
      <c r="M10" s="36">
        <v>164.5</v>
      </c>
      <c r="N10" s="35"/>
      <c r="O10" s="35"/>
      <c r="P10" s="34">
        <f t="shared" si="0"/>
        <v>320.89999999999998</v>
      </c>
      <c r="Q10" s="34">
        <f t="shared" si="1"/>
        <v>60.495519956557146</v>
      </c>
      <c r="R10" s="34" t="s">
        <v>274</v>
      </c>
    </row>
    <row r="11" spans="1:18" ht="19.8" customHeight="1">
      <c r="A11" s="11">
        <v>8</v>
      </c>
      <c r="B11" s="33" t="s">
        <v>277</v>
      </c>
      <c r="C11" s="33" t="s">
        <v>278</v>
      </c>
      <c r="D11" s="35">
        <v>81.5</v>
      </c>
      <c r="E11" s="35"/>
      <c r="F11" s="35"/>
      <c r="G11" s="35">
        <v>4</v>
      </c>
      <c r="H11" s="35">
        <v>0</v>
      </c>
      <c r="I11" s="35"/>
      <c r="J11" s="35">
        <f t="shared" si="2"/>
        <v>85.5</v>
      </c>
      <c r="K11" s="35">
        <v>340</v>
      </c>
      <c r="L11" s="35"/>
      <c r="M11" s="35"/>
      <c r="N11" s="35"/>
      <c r="O11" s="35"/>
      <c r="P11" s="34">
        <f t="shared" si="0"/>
        <v>340</v>
      </c>
      <c r="Q11" s="34">
        <f t="shared" si="1"/>
        <v>57.960616345370617</v>
      </c>
      <c r="R11" s="34" t="s">
        <v>274</v>
      </c>
    </row>
    <row r="12" spans="1:18" ht="19.8" customHeight="1">
      <c r="A12" s="11">
        <v>9</v>
      </c>
      <c r="B12" s="33" t="s">
        <v>279</v>
      </c>
      <c r="C12" s="33" t="s">
        <v>280</v>
      </c>
      <c r="D12" s="35">
        <v>80</v>
      </c>
      <c r="E12" s="35">
        <v>2</v>
      </c>
      <c r="F12" s="35"/>
      <c r="G12" s="35">
        <v>4</v>
      </c>
      <c r="H12" s="35"/>
      <c r="I12" s="35">
        <v>3</v>
      </c>
      <c r="J12" s="35">
        <f t="shared" si="2"/>
        <v>89</v>
      </c>
      <c r="K12" s="35">
        <v>290</v>
      </c>
      <c r="L12" s="35">
        <v>11.4</v>
      </c>
      <c r="M12" s="35"/>
      <c r="N12" s="35"/>
      <c r="O12" s="35"/>
      <c r="P12" s="34">
        <f t="shared" si="0"/>
        <v>301.39999999999998</v>
      </c>
      <c r="Q12" s="34">
        <f t="shared" si="1"/>
        <v>55.342411077925597</v>
      </c>
      <c r="R12" s="34" t="s">
        <v>274</v>
      </c>
    </row>
    <row r="13" spans="1:18" ht="19.8" customHeight="1">
      <c r="A13" s="11">
        <v>10</v>
      </c>
      <c r="B13" s="33" t="s">
        <v>281</v>
      </c>
      <c r="C13" s="33" t="s">
        <v>282</v>
      </c>
      <c r="D13" s="35">
        <v>81.5</v>
      </c>
      <c r="E13" s="35">
        <v>5</v>
      </c>
      <c r="F13" s="35"/>
      <c r="G13" s="35">
        <v>4</v>
      </c>
      <c r="H13" s="35">
        <v>1</v>
      </c>
      <c r="I13" s="35">
        <v>3</v>
      </c>
      <c r="J13" s="35">
        <f t="shared" si="2"/>
        <v>94.5</v>
      </c>
      <c r="K13" s="35">
        <v>240</v>
      </c>
      <c r="L13" s="35"/>
      <c r="M13" s="35">
        <v>16.600000000000001</v>
      </c>
      <c r="N13" s="35"/>
      <c r="O13" s="35"/>
      <c r="P13" s="34">
        <f t="shared" si="0"/>
        <v>256.60000000000002</v>
      </c>
      <c r="Q13" s="34">
        <f t="shared" si="1"/>
        <v>52.735012218300298</v>
      </c>
      <c r="R13" s="34" t="s">
        <v>274</v>
      </c>
    </row>
    <row r="14" spans="1:18" ht="19.8" customHeight="1">
      <c r="A14" s="11">
        <v>11</v>
      </c>
      <c r="B14" s="33" t="s">
        <v>283</v>
      </c>
      <c r="C14" s="33" t="s">
        <v>284</v>
      </c>
      <c r="D14" s="35">
        <v>81.5</v>
      </c>
      <c r="E14" s="35">
        <v>5</v>
      </c>
      <c r="F14" s="35">
        <v>5</v>
      </c>
      <c r="G14" s="35">
        <v>5</v>
      </c>
      <c r="H14" s="35">
        <v>2</v>
      </c>
      <c r="I14" s="35"/>
      <c r="J14" s="35">
        <f t="shared" si="2"/>
        <v>98.5</v>
      </c>
      <c r="K14" s="35">
        <v>120</v>
      </c>
      <c r="L14" s="35"/>
      <c r="M14" s="35">
        <v>16.600000000000001</v>
      </c>
      <c r="N14" s="35">
        <v>60</v>
      </c>
      <c r="O14" s="35"/>
      <c r="P14" s="34">
        <f t="shared" si="0"/>
        <v>196.6</v>
      </c>
      <c r="Q14" s="34">
        <f t="shared" si="1"/>
        <v>48.233138745587837</v>
      </c>
      <c r="R14" s="34" t="s">
        <v>274</v>
      </c>
    </row>
    <row r="15" spans="1:18" ht="19.8" customHeight="1">
      <c r="A15" s="11">
        <v>12</v>
      </c>
      <c r="B15" s="33" t="s">
        <v>285</v>
      </c>
      <c r="C15" s="33" t="s">
        <v>286</v>
      </c>
      <c r="D15" s="35">
        <v>80</v>
      </c>
      <c r="E15" s="35"/>
      <c r="F15" s="35">
        <v>5</v>
      </c>
      <c r="G15" s="35">
        <v>5</v>
      </c>
      <c r="H15" s="35"/>
      <c r="I15" s="35"/>
      <c r="J15" s="35">
        <f t="shared" si="2"/>
        <v>90</v>
      </c>
      <c r="K15" s="35">
        <v>240</v>
      </c>
      <c r="L15" s="35"/>
      <c r="M15" s="35"/>
      <c r="N15" s="35"/>
      <c r="O15" s="35"/>
      <c r="P15" s="34">
        <f t="shared" si="0"/>
        <v>240</v>
      </c>
      <c r="Q15" s="34">
        <f t="shared" si="1"/>
        <v>49.807493890849848</v>
      </c>
      <c r="R15" s="34" t="s">
        <v>274</v>
      </c>
    </row>
    <row r="16" spans="1:18" ht="19.8" customHeight="1">
      <c r="A16" s="11">
        <v>13</v>
      </c>
      <c r="B16" s="33" t="s">
        <v>287</v>
      </c>
      <c r="C16" s="33" t="s">
        <v>288</v>
      </c>
      <c r="D16" s="35">
        <v>81.5</v>
      </c>
      <c r="E16" s="35"/>
      <c r="F16" s="35"/>
      <c r="G16" s="35">
        <v>4</v>
      </c>
      <c r="H16" s="35"/>
      <c r="I16" s="35"/>
      <c r="J16" s="35">
        <f t="shared" si="2"/>
        <v>85.5</v>
      </c>
      <c r="K16" s="35">
        <v>120</v>
      </c>
      <c r="L16" s="35"/>
      <c r="M16" s="35"/>
      <c r="N16" s="35">
        <v>120</v>
      </c>
      <c r="O16" s="35"/>
      <c r="P16" s="34">
        <f t="shared" si="0"/>
        <v>240</v>
      </c>
      <c r="Q16" s="34">
        <f t="shared" si="1"/>
        <v>48.457493890849847</v>
      </c>
      <c r="R16" s="34" t="s">
        <v>274</v>
      </c>
    </row>
    <row r="17" spans="1:19" ht="19.8" customHeight="1">
      <c r="A17" s="11">
        <v>14</v>
      </c>
      <c r="B17" s="33" t="s">
        <v>289</v>
      </c>
      <c r="C17" s="33" t="s">
        <v>290</v>
      </c>
      <c r="D17" s="34">
        <v>81.5</v>
      </c>
      <c r="E17" s="34"/>
      <c r="F17" s="34"/>
      <c r="G17" s="34">
        <v>4</v>
      </c>
      <c r="H17" s="34"/>
      <c r="I17" s="34"/>
      <c r="J17" s="35">
        <f t="shared" si="2"/>
        <v>85.5</v>
      </c>
      <c r="K17" s="34">
        <v>200</v>
      </c>
      <c r="L17" s="34">
        <v>13.3</v>
      </c>
      <c r="M17" s="34"/>
      <c r="N17" s="34"/>
      <c r="O17" s="34"/>
      <c r="P17" s="34">
        <f t="shared" si="0"/>
        <v>213.3</v>
      </c>
      <c r="Q17" s="34">
        <f t="shared" si="1"/>
        <v>45.920160195492798</v>
      </c>
      <c r="R17" s="34" t="s">
        <v>274</v>
      </c>
    </row>
    <row r="18" spans="1:19" ht="19.8" customHeight="1">
      <c r="A18" s="11">
        <v>15</v>
      </c>
      <c r="B18" s="33" t="s">
        <v>291</v>
      </c>
      <c r="C18" s="33" t="s">
        <v>292</v>
      </c>
      <c r="D18" s="35">
        <v>81.5</v>
      </c>
      <c r="E18" s="35"/>
      <c r="F18" s="35"/>
      <c r="G18" s="35">
        <v>4</v>
      </c>
      <c r="H18" s="35">
        <v>1.5</v>
      </c>
      <c r="I18" s="35"/>
      <c r="J18" s="35">
        <f t="shared" si="2"/>
        <v>87</v>
      </c>
      <c r="K18" s="35">
        <v>120</v>
      </c>
      <c r="L18" s="35">
        <v>20</v>
      </c>
      <c r="M18" s="35">
        <v>20</v>
      </c>
      <c r="N18" s="35"/>
      <c r="O18" s="35"/>
      <c r="P18" s="34">
        <f t="shared" si="0"/>
        <v>160</v>
      </c>
      <c r="Q18" s="34">
        <f t="shared" si="1"/>
        <v>41.304995927233229</v>
      </c>
      <c r="R18" s="34" t="s">
        <v>274</v>
      </c>
    </row>
    <row r="19" spans="1:19" ht="19.8" customHeight="1">
      <c r="A19" s="11">
        <v>16</v>
      </c>
      <c r="B19" s="33" t="s">
        <v>293</v>
      </c>
      <c r="C19" s="33" t="s">
        <v>294</v>
      </c>
      <c r="D19" s="34">
        <v>80</v>
      </c>
      <c r="E19" s="34">
        <v>2</v>
      </c>
      <c r="F19" s="34"/>
      <c r="G19" s="34">
        <v>4</v>
      </c>
      <c r="H19" s="34"/>
      <c r="I19" s="34"/>
      <c r="J19" s="35">
        <f t="shared" si="2"/>
        <v>86</v>
      </c>
      <c r="K19" s="34">
        <v>120</v>
      </c>
      <c r="L19" s="34"/>
      <c r="M19" s="34"/>
      <c r="N19" s="34"/>
      <c r="O19" s="34"/>
      <c r="P19" s="34">
        <f t="shared" si="0"/>
        <v>120</v>
      </c>
      <c r="Q19" s="34">
        <f t="shared" si="1"/>
        <v>37.203746945424925</v>
      </c>
      <c r="R19" s="34" t="s">
        <v>274</v>
      </c>
    </row>
    <row r="20" spans="1:19" ht="19.8" customHeight="1">
      <c r="A20" s="11">
        <v>17</v>
      </c>
      <c r="B20" s="33" t="s">
        <v>295</v>
      </c>
      <c r="C20" s="33" t="s">
        <v>296</v>
      </c>
      <c r="D20" s="35">
        <v>81.5</v>
      </c>
      <c r="E20" s="35">
        <v>2</v>
      </c>
      <c r="F20" s="35"/>
      <c r="G20" s="35">
        <v>4</v>
      </c>
      <c r="H20" s="35">
        <v>1</v>
      </c>
      <c r="I20" s="35">
        <v>3</v>
      </c>
      <c r="J20" s="35">
        <f t="shared" si="2"/>
        <v>91.5</v>
      </c>
      <c r="K20" s="35">
        <v>60</v>
      </c>
      <c r="L20" s="35"/>
      <c r="M20" s="35"/>
      <c r="N20" s="35">
        <v>60</v>
      </c>
      <c r="O20" s="35"/>
      <c r="P20" s="34">
        <f t="shared" si="0"/>
        <v>120</v>
      </c>
      <c r="Q20" s="34">
        <f t="shared" si="1"/>
        <v>38.853746945424923</v>
      </c>
      <c r="R20" s="34" t="s">
        <v>274</v>
      </c>
    </row>
    <row r="21" spans="1:19" ht="19.8" customHeight="1">
      <c r="A21" s="11">
        <v>18</v>
      </c>
      <c r="B21" s="33" t="s">
        <v>297</v>
      </c>
      <c r="C21" s="33" t="s">
        <v>298</v>
      </c>
      <c r="D21" s="35">
        <v>81</v>
      </c>
      <c r="E21" s="35">
        <v>2</v>
      </c>
      <c r="F21" s="35"/>
      <c r="G21" s="35">
        <v>4</v>
      </c>
      <c r="H21" s="35"/>
      <c r="I21" s="35"/>
      <c r="J21" s="35">
        <f t="shared" si="2"/>
        <v>87</v>
      </c>
      <c r="K21" s="35">
        <v>120</v>
      </c>
      <c r="L21" s="35">
        <v>24</v>
      </c>
      <c r="M21" s="35"/>
      <c r="N21" s="35"/>
      <c r="O21" s="35"/>
      <c r="P21" s="34">
        <f t="shared" si="0"/>
        <v>144</v>
      </c>
      <c r="Q21" s="34">
        <f t="shared" si="1"/>
        <v>39.78449633450991</v>
      </c>
      <c r="R21" s="34" t="s">
        <v>274</v>
      </c>
    </row>
    <row r="22" spans="1:19" ht="19.8" customHeight="1">
      <c r="A22" s="11">
        <v>19</v>
      </c>
      <c r="B22" s="33" t="s">
        <v>299</v>
      </c>
      <c r="C22" s="33" t="s">
        <v>300</v>
      </c>
      <c r="D22" s="35">
        <v>81.5</v>
      </c>
      <c r="E22" s="35">
        <v>2</v>
      </c>
      <c r="F22" s="35"/>
      <c r="G22" s="35">
        <v>4</v>
      </c>
      <c r="H22" s="35">
        <v>8.5</v>
      </c>
      <c r="I22" s="35">
        <v>3</v>
      </c>
      <c r="J22" s="35">
        <f t="shared" si="2"/>
        <v>99</v>
      </c>
      <c r="K22" s="35">
        <v>40</v>
      </c>
      <c r="L22" s="35"/>
      <c r="M22" s="35"/>
      <c r="N22" s="35"/>
      <c r="O22" s="35"/>
      <c r="P22" s="34">
        <f t="shared" si="0"/>
        <v>40</v>
      </c>
      <c r="Q22" s="34">
        <f t="shared" si="1"/>
        <v>33.50124898180831</v>
      </c>
      <c r="R22" s="34" t="s">
        <v>274</v>
      </c>
    </row>
    <row r="23" spans="1:19" ht="19.8" customHeight="1">
      <c r="A23" s="11">
        <v>20</v>
      </c>
      <c r="B23" s="33" t="s">
        <v>301</v>
      </c>
      <c r="C23" s="33" t="s">
        <v>302</v>
      </c>
      <c r="D23" s="35">
        <v>81.5</v>
      </c>
      <c r="E23" s="35">
        <v>3</v>
      </c>
      <c r="F23" s="35"/>
      <c r="G23" s="35">
        <v>4</v>
      </c>
      <c r="H23" s="35">
        <v>1</v>
      </c>
      <c r="I23" s="35">
        <v>3</v>
      </c>
      <c r="J23" s="35">
        <f t="shared" si="2"/>
        <v>92.5</v>
      </c>
      <c r="K23" s="35">
        <v>50</v>
      </c>
      <c r="L23" s="35"/>
      <c r="M23" s="35">
        <v>5</v>
      </c>
      <c r="N23" s="35"/>
      <c r="O23" s="35"/>
      <c r="P23" s="34">
        <f t="shared" si="0"/>
        <v>55</v>
      </c>
      <c r="Q23" s="34">
        <f t="shared" si="1"/>
        <v>32.976717349986423</v>
      </c>
      <c r="R23" s="34" t="s">
        <v>274</v>
      </c>
    </row>
    <row r="24" spans="1:19" ht="19.8" customHeight="1">
      <c r="A24" s="11">
        <v>21</v>
      </c>
      <c r="B24" s="33" t="s">
        <v>303</v>
      </c>
      <c r="C24" s="33" t="s">
        <v>304</v>
      </c>
      <c r="D24" s="35">
        <v>80</v>
      </c>
      <c r="E24" s="35">
        <v>2</v>
      </c>
      <c r="F24" s="35"/>
      <c r="G24" s="35">
        <v>4</v>
      </c>
      <c r="H24" s="35"/>
      <c r="I24" s="35"/>
      <c r="J24" s="35">
        <f t="shared" si="2"/>
        <v>86</v>
      </c>
      <c r="K24" s="35">
        <v>40</v>
      </c>
      <c r="L24" s="35">
        <v>1.8</v>
      </c>
      <c r="M24" s="35">
        <v>2.5</v>
      </c>
      <c r="N24" s="35"/>
      <c r="O24" s="35"/>
      <c r="P24" s="34">
        <f t="shared" si="0"/>
        <v>44.3</v>
      </c>
      <c r="Q24" s="34">
        <f t="shared" si="1"/>
        <v>30.0098832473527</v>
      </c>
      <c r="R24" s="34" t="s">
        <v>274</v>
      </c>
    </row>
    <row r="25" spans="1:19" ht="19.8" customHeight="1">
      <c r="A25" s="11">
        <v>22</v>
      </c>
      <c r="B25" s="33" t="s">
        <v>305</v>
      </c>
      <c r="C25" s="33" t="s">
        <v>306</v>
      </c>
      <c r="D25" s="35">
        <v>80</v>
      </c>
      <c r="E25" s="35">
        <v>2</v>
      </c>
      <c r="F25" s="35"/>
      <c r="G25" s="35">
        <v>3</v>
      </c>
      <c r="H25" s="35">
        <v>1.5</v>
      </c>
      <c r="I25" s="35"/>
      <c r="J25" s="35">
        <f t="shared" si="2"/>
        <v>86.5</v>
      </c>
      <c r="K25" s="35"/>
      <c r="L25" s="35">
        <v>1.2</v>
      </c>
      <c r="M25" s="35"/>
      <c r="N25" s="35"/>
      <c r="O25" s="35"/>
      <c r="P25" s="34">
        <f t="shared" si="0"/>
        <v>1.2</v>
      </c>
      <c r="Q25" s="34">
        <f t="shared" si="1"/>
        <v>26.064037469454249</v>
      </c>
      <c r="R25" s="34" t="s">
        <v>274</v>
      </c>
    </row>
    <row r="26" spans="1:19" ht="19.8" customHeight="1">
      <c r="A26" s="11">
        <v>23</v>
      </c>
      <c r="B26" s="33" t="s">
        <v>307</v>
      </c>
      <c r="C26" s="33" t="s">
        <v>308</v>
      </c>
      <c r="D26" s="35">
        <v>81.5</v>
      </c>
      <c r="E26" s="35"/>
      <c r="F26" s="35"/>
      <c r="G26" s="35">
        <v>3</v>
      </c>
      <c r="H26" s="35">
        <v>1</v>
      </c>
      <c r="I26" s="35"/>
      <c r="J26" s="35">
        <f t="shared" si="2"/>
        <v>85.5</v>
      </c>
      <c r="K26" s="35"/>
      <c r="L26" s="35"/>
      <c r="M26" s="35">
        <v>5</v>
      </c>
      <c r="N26" s="35"/>
      <c r="O26" s="35"/>
      <c r="P26" s="34">
        <f t="shared" si="0"/>
        <v>5</v>
      </c>
      <c r="Q26" s="34">
        <f t="shared" si="1"/>
        <v>26.125156122726036</v>
      </c>
      <c r="R26" s="34" t="s">
        <v>274</v>
      </c>
    </row>
    <row r="27" spans="1:19" ht="19.8" customHeight="1">
      <c r="A27" s="21">
        <v>24</v>
      </c>
      <c r="B27" s="37" t="s">
        <v>309</v>
      </c>
      <c r="C27" s="37" t="s">
        <v>310</v>
      </c>
      <c r="D27" s="38">
        <v>81</v>
      </c>
      <c r="E27" s="38"/>
      <c r="F27" s="38"/>
      <c r="G27" s="38">
        <v>3</v>
      </c>
      <c r="H27" s="38"/>
      <c r="I27" s="38"/>
      <c r="J27" s="38">
        <f t="shared" si="2"/>
        <v>84</v>
      </c>
      <c r="K27" s="38">
        <v>10</v>
      </c>
      <c r="L27" s="38"/>
      <c r="M27" s="38"/>
      <c r="N27" s="38"/>
      <c r="O27" s="38"/>
      <c r="P27" s="39">
        <f t="shared" si="0"/>
        <v>10</v>
      </c>
      <c r="Q27" s="39">
        <f t="shared" si="1"/>
        <v>26.150312245452078</v>
      </c>
      <c r="R27" s="38" t="s">
        <v>311</v>
      </c>
    </row>
    <row r="28" spans="1:19" ht="19.8" customHeight="1">
      <c r="A28" s="21">
        <v>25</v>
      </c>
      <c r="B28" s="37" t="s">
        <v>312</v>
      </c>
      <c r="C28" s="37" t="s">
        <v>313</v>
      </c>
      <c r="D28" s="38">
        <v>80</v>
      </c>
      <c r="E28" s="38"/>
      <c r="F28" s="38"/>
      <c r="G28" s="38">
        <v>3</v>
      </c>
      <c r="H28" s="38"/>
      <c r="I28" s="38"/>
      <c r="J28" s="38">
        <f t="shared" si="2"/>
        <v>83</v>
      </c>
      <c r="K28" s="38"/>
      <c r="L28" s="38"/>
      <c r="M28" s="38"/>
      <c r="N28" s="38"/>
      <c r="O28" s="38"/>
      <c r="P28" s="39">
        <f t="shared" si="0"/>
        <v>0</v>
      </c>
      <c r="Q28" s="39">
        <f t="shared" si="1"/>
        <v>24.9</v>
      </c>
      <c r="R28" s="38" t="s">
        <v>311</v>
      </c>
    </row>
    <row r="29" spans="1:19" ht="19.8" customHeight="1">
      <c r="A29" s="21">
        <v>26</v>
      </c>
      <c r="B29" s="37" t="s">
        <v>314</v>
      </c>
      <c r="C29" s="37" t="s">
        <v>315</v>
      </c>
      <c r="D29" s="38">
        <v>80</v>
      </c>
      <c r="E29" s="38"/>
      <c r="F29" s="38"/>
      <c r="G29" s="38">
        <v>3</v>
      </c>
      <c r="H29" s="38"/>
      <c r="I29" s="38"/>
      <c r="J29" s="38">
        <f t="shared" si="2"/>
        <v>83</v>
      </c>
      <c r="K29" s="38"/>
      <c r="L29" s="38"/>
      <c r="M29" s="38"/>
      <c r="N29" s="38"/>
      <c r="O29" s="38"/>
      <c r="P29" s="39">
        <f t="shared" si="0"/>
        <v>0</v>
      </c>
      <c r="Q29" s="39">
        <f t="shared" si="1"/>
        <v>24.9</v>
      </c>
      <c r="R29" s="38" t="s">
        <v>311</v>
      </c>
    </row>
    <row r="30" spans="1:19" ht="19.8" customHeight="1">
      <c r="A30" s="21">
        <v>27</v>
      </c>
      <c r="B30" s="37" t="s">
        <v>316</v>
      </c>
      <c r="C30" s="37" t="s">
        <v>317</v>
      </c>
      <c r="D30" s="38">
        <v>81</v>
      </c>
      <c r="E30" s="38"/>
      <c r="F30" s="38"/>
      <c r="G30" s="38">
        <v>3</v>
      </c>
      <c r="H30" s="38"/>
      <c r="I30" s="38"/>
      <c r="J30" s="38">
        <f t="shared" si="2"/>
        <v>84</v>
      </c>
      <c r="K30" s="38"/>
      <c r="L30" s="38"/>
      <c r="M30" s="38"/>
      <c r="N30" s="38"/>
      <c r="O30" s="38"/>
      <c r="P30" s="39">
        <f t="shared" si="0"/>
        <v>0</v>
      </c>
      <c r="Q30" s="39">
        <f t="shared" si="1"/>
        <v>25.2</v>
      </c>
      <c r="R30" s="38" t="s">
        <v>311</v>
      </c>
    </row>
    <row r="31" spans="1:19" ht="19.8" customHeight="1">
      <c r="A31" s="21">
        <v>28</v>
      </c>
      <c r="B31" s="37" t="s">
        <v>318</v>
      </c>
      <c r="C31" s="37" t="s">
        <v>319</v>
      </c>
      <c r="D31" s="38">
        <v>80</v>
      </c>
      <c r="E31" s="38">
        <v>2</v>
      </c>
      <c r="F31" s="38"/>
      <c r="G31" s="38">
        <v>0</v>
      </c>
      <c r="H31" s="38">
        <v>1</v>
      </c>
      <c r="I31" s="38">
        <v>3</v>
      </c>
      <c r="J31" s="38">
        <f>SUM(D31:I31)</f>
        <v>86</v>
      </c>
      <c r="K31" s="38"/>
      <c r="L31" s="38">
        <v>129</v>
      </c>
      <c r="M31" s="38"/>
      <c r="N31" s="38"/>
      <c r="O31" s="38"/>
      <c r="P31" s="39">
        <f>SUM(K31:O31)</f>
        <v>129</v>
      </c>
      <c r="Q31" s="39">
        <f t="shared" si="1"/>
        <v>38.059027966331797</v>
      </c>
      <c r="R31" s="38" t="s">
        <v>311</v>
      </c>
      <c r="S31" t="s">
        <v>320</v>
      </c>
    </row>
  </sheetData>
  <mergeCells count="9">
    <mergeCell ref="R2:R3"/>
    <mergeCell ref="A1:R1"/>
    <mergeCell ref="A2:A3"/>
    <mergeCell ref="B2:B3"/>
    <mergeCell ref="C2:C3"/>
    <mergeCell ref="D2:J2"/>
    <mergeCell ref="K2:O2"/>
    <mergeCell ref="P2:P3"/>
    <mergeCell ref="Q2:Q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8C64-10AA-4EBB-A0E0-9DAE242CE680}">
  <dimension ref="A1:R32"/>
  <sheetViews>
    <sheetView tabSelected="1" workbookViewId="0">
      <selection activeCell="I7" sqref="I7"/>
    </sheetView>
  </sheetViews>
  <sheetFormatPr defaultRowHeight="13.8"/>
  <cols>
    <col min="1" max="1" width="5.5546875" bestFit="1" customWidth="1"/>
    <col min="2" max="2" width="16.5546875" bestFit="1" customWidth="1"/>
    <col min="3" max="3" width="8.88671875" style="40"/>
    <col min="16" max="16" width="0" hidden="1" customWidth="1"/>
    <col min="17" max="17" width="15.33203125" customWidth="1"/>
  </cols>
  <sheetData>
    <row r="1" spans="1:18" ht="46.8" customHeight="1">
      <c r="A1" s="56" t="s">
        <v>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14.4">
      <c r="A2" s="72" t="s">
        <v>0</v>
      </c>
      <c r="B2" s="68" t="s">
        <v>1</v>
      </c>
      <c r="C2" s="77" t="s">
        <v>2</v>
      </c>
      <c r="D2" s="74" t="s">
        <v>3</v>
      </c>
      <c r="E2" s="75"/>
      <c r="F2" s="75"/>
      <c r="G2" s="75"/>
      <c r="H2" s="75"/>
      <c r="I2" s="75"/>
      <c r="J2" s="75"/>
      <c r="K2" s="76" t="s">
        <v>4</v>
      </c>
      <c r="L2" s="68"/>
      <c r="M2" s="68"/>
      <c r="N2" s="68"/>
      <c r="O2" s="68"/>
      <c r="P2" s="68" t="s">
        <v>79</v>
      </c>
      <c r="Q2" s="73" t="s">
        <v>80</v>
      </c>
      <c r="R2" s="68" t="s">
        <v>5</v>
      </c>
    </row>
    <row r="3" spans="1:18" ht="43.2">
      <c r="A3" s="73"/>
      <c r="B3" s="68"/>
      <c r="C3" s="77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68"/>
      <c r="Q3" s="73"/>
      <c r="R3" s="68"/>
    </row>
    <row r="4" spans="1:18" ht="22.8" customHeight="1">
      <c r="A4" s="3">
        <v>1</v>
      </c>
      <c r="B4" s="48" t="s">
        <v>18</v>
      </c>
      <c r="C4" s="10" t="s">
        <v>19</v>
      </c>
      <c r="D4" s="31">
        <v>1.5</v>
      </c>
      <c r="E4" s="31"/>
      <c r="F4" s="41">
        <v>5</v>
      </c>
      <c r="G4" s="31">
        <v>4</v>
      </c>
      <c r="H4" s="31"/>
      <c r="I4" s="3"/>
      <c r="J4" s="3">
        <f t="shared" ref="J4:J32" si="0">D4+E4+F4+G4+H4+I4+80</f>
        <v>90.5</v>
      </c>
      <c r="K4" s="41">
        <v>930</v>
      </c>
      <c r="L4" s="41"/>
      <c r="M4" s="41">
        <v>47</v>
      </c>
      <c r="N4" s="41"/>
      <c r="O4" s="48"/>
      <c r="P4" s="3">
        <v>977</v>
      </c>
      <c r="Q4" s="30">
        <f t="shared" ref="Q4:Q32" si="1">J4*0.3+P4/977*70</f>
        <v>97.15</v>
      </c>
      <c r="R4" s="32" t="s">
        <v>20</v>
      </c>
    </row>
    <row r="5" spans="1:18" ht="22.8" customHeight="1">
      <c r="A5" s="3">
        <v>2</v>
      </c>
      <c r="B5" s="48" t="s">
        <v>21</v>
      </c>
      <c r="C5" s="10" t="s">
        <v>22</v>
      </c>
      <c r="D5" s="31">
        <v>1.5</v>
      </c>
      <c r="E5" s="31">
        <v>5</v>
      </c>
      <c r="F5" s="31"/>
      <c r="G5" s="31">
        <v>4</v>
      </c>
      <c r="H5" s="31"/>
      <c r="I5" s="31">
        <v>3</v>
      </c>
      <c r="J5" s="3">
        <f t="shared" si="0"/>
        <v>93.5</v>
      </c>
      <c r="K5" s="3">
        <v>460</v>
      </c>
      <c r="L5" s="41">
        <v>62.4</v>
      </c>
      <c r="M5" s="3"/>
      <c r="N5" s="41"/>
      <c r="O5" s="48"/>
      <c r="P5" s="3">
        <v>522.4</v>
      </c>
      <c r="Q5" s="30">
        <f t="shared" si="1"/>
        <v>65.478863868986693</v>
      </c>
      <c r="R5" s="32" t="s">
        <v>20</v>
      </c>
    </row>
    <row r="6" spans="1:18" ht="22.8" customHeight="1">
      <c r="A6" s="3">
        <v>3</v>
      </c>
      <c r="B6" s="48" t="s">
        <v>23</v>
      </c>
      <c r="C6" s="10" t="s">
        <v>24</v>
      </c>
      <c r="D6" s="31">
        <v>1.5</v>
      </c>
      <c r="E6" s="31">
        <v>3</v>
      </c>
      <c r="F6" s="42">
        <v>5</v>
      </c>
      <c r="G6" s="31">
        <v>5</v>
      </c>
      <c r="H6" s="31">
        <v>1</v>
      </c>
      <c r="I6" s="3"/>
      <c r="J6" s="3">
        <f t="shared" si="0"/>
        <v>95.5</v>
      </c>
      <c r="K6" s="42">
        <v>140</v>
      </c>
      <c r="L6" s="41">
        <v>240</v>
      </c>
      <c r="M6" s="42">
        <v>33.299999999999997</v>
      </c>
      <c r="N6" s="41"/>
      <c r="O6" s="48"/>
      <c r="P6" s="30">
        <v>413.3</v>
      </c>
      <c r="Q6" s="30">
        <f t="shared" si="1"/>
        <v>58.26207778915046</v>
      </c>
      <c r="R6" s="32" t="s">
        <v>20</v>
      </c>
    </row>
    <row r="7" spans="1:18" ht="22.8" customHeight="1">
      <c r="A7" s="3">
        <v>4</v>
      </c>
      <c r="B7" s="48" t="s">
        <v>25</v>
      </c>
      <c r="C7" s="10" t="s">
        <v>26</v>
      </c>
      <c r="D7" s="31">
        <v>1.5</v>
      </c>
      <c r="E7" s="41">
        <v>2</v>
      </c>
      <c r="F7" s="41">
        <v>5</v>
      </c>
      <c r="G7" s="31">
        <v>4</v>
      </c>
      <c r="H7" s="31">
        <v>1</v>
      </c>
      <c r="I7" s="3"/>
      <c r="J7" s="3">
        <f t="shared" si="0"/>
        <v>93.5</v>
      </c>
      <c r="K7" s="3">
        <v>400</v>
      </c>
      <c r="L7" s="41"/>
      <c r="M7" s="3"/>
      <c r="N7" s="41"/>
      <c r="O7" s="48"/>
      <c r="P7" s="3">
        <v>400</v>
      </c>
      <c r="Q7" s="30">
        <f t="shared" si="1"/>
        <v>56.70916069600819</v>
      </c>
      <c r="R7" s="32" t="s">
        <v>20</v>
      </c>
    </row>
    <row r="8" spans="1:18" ht="22.8" customHeight="1">
      <c r="A8" s="3">
        <v>5</v>
      </c>
      <c r="B8" s="48" t="s">
        <v>27</v>
      </c>
      <c r="C8" s="10" t="s">
        <v>28</v>
      </c>
      <c r="D8" s="31">
        <v>1.5</v>
      </c>
      <c r="E8" s="31">
        <v>5</v>
      </c>
      <c r="F8" s="31"/>
      <c r="G8" s="31">
        <v>4</v>
      </c>
      <c r="H8" s="31">
        <v>1</v>
      </c>
      <c r="I8" s="31">
        <v>3</v>
      </c>
      <c r="J8" s="3">
        <f t="shared" si="0"/>
        <v>94.5</v>
      </c>
      <c r="K8" s="3">
        <v>240</v>
      </c>
      <c r="L8" s="41"/>
      <c r="M8" s="41">
        <v>15</v>
      </c>
      <c r="N8" s="41"/>
      <c r="O8" s="48"/>
      <c r="P8" s="3">
        <v>255</v>
      </c>
      <c r="Q8" s="30">
        <f t="shared" si="1"/>
        <v>46.620214943705221</v>
      </c>
      <c r="R8" s="32" t="s">
        <v>20</v>
      </c>
    </row>
    <row r="9" spans="1:18" ht="22.8" customHeight="1">
      <c r="A9" s="3">
        <v>6</v>
      </c>
      <c r="B9" s="48" t="s">
        <v>29</v>
      </c>
      <c r="C9" s="10" t="s">
        <v>30</v>
      </c>
      <c r="D9" s="31">
        <v>1.5</v>
      </c>
      <c r="E9" s="31">
        <v>5</v>
      </c>
      <c r="F9" s="42">
        <v>5</v>
      </c>
      <c r="G9" s="31">
        <v>5</v>
      </c>
      <c r="H9" s="31"/>
      <c r="I9" s="3"/>
      <c r="J9" s="3">
        <f t="shared" si="0"/>
        <v>96.5</v>
      </c>
      <c r="K9" s="3">
        <v>200</v>
      </c>
      <c r="L9" s="41"/>
      <c r="M9" s="3">
        <v>10</v>
      </c>
      <c r="N9" s="41"/>
      <c r="O9" s="48"/>
      <c r="P9" s="30">
        <v>210</v>
      </c>
      <c r="Q9" s="30">
        <f t="shared" si="1"/>
        <v>43.9960593654043</v>
      </c>
      <c r="R9" s="32" t="s">
        <v>20</v>
      </c>
    </row>
    <row r="10" spans="1:18" ht="22.8" customHeight="1">
      <c r="A10" s="11">
        <v>7</v>
      </c>
      <c r="B10" s="49" t="s">
        <v>31</v>
      </c>
      <c r="C10" s="16" t="s">
        <v>32</v>
      </c>
      <c r="D10" s="43">
        <v>1.5</v>
      </c>
      <c r="E10" s="43">
        <v>3</v>
      </c>
      <c r="F10" s="43"/>
      <c r="G10" s="43">
        <v>4</v>
      </c>
      <c r="H10" s="43"/>
      <c r="I10" s="43">
        <v>3</v>
      </c>
      <c r="J10" s="11">
        <f t="shared" si="0"/>
        <v>91.5</v>
      </c>
      <c r="K10" s="11">
        <v>160</v>
      </c>
      <c r="L10" s="44"/>
      <c r="M10" s="11"/>
      <c r="N10" s="44">
        <v>60</v>
      </c>
      <c r="O10" s="49"/>
      <c r="P10" s="11">
        <v>220</v>
      </c>
      <c r="Q10" s="34">
        <f t="shared" si="1"/>
        <v>43.212538382804503</v>
      </c>
      <c r="R10" s="50" t="s">
        <v>33</v>
      </c>
    </row>
    <row r="11" spans="1:18" ht="22.8" customHeight="1">
      <c r="A11" s="11">
        <v>8</v>
      </c>
      <c r="B11" s="49" t="s">
        <v>34</v>
      </c>
      <c r="C11" s="16" t="s">
        <v>35</v>
      </c>
      <c r="D11" s="43">
        <v>1.5</v>
      </c>
      <c r="E11" s="43">
        <v>2</v>
      </c>
      <c r="F11" s="43"/>
      <c r="G11" s="43">
        <v>5</v>
      </c>
      <c r="H11" s="43">
        <v>2.5</v>
      </c>
      <c r="I11" s="11"/>
      <c r="J11" s="11">
        <f t="shared" si="0"/>
        <v>91</v>
      </c>
      <c r="K11" s="20">
        <v>140</v>
      </c>
      <c r="L11" s="44"/>
      <c r="M11" s="20"/>
      <c r="N11" s="44">
        <v>60</v>
      </c>
      <c r="O11" s="49"/>
      <c r="P11" s="34">
        <f>K11+L11+M11+N11</f>
        <v>200</v>
      </c>
      <c r="Q11" s="34">
        <f t="shared" si="1"/>
        <v>41.629580348004097</v>
      </c>
      <c r="R11" s="50" t="s">
        <v>33</v>
      </c>
    </row>
    <row r="12" spans="1:18" ht="22.8" customHeight="1">
      <c r="A12" s="11">
        <v>9</v>
      </c>
      <c r="B12" s="49" t="s">
        <v>36</v>
      </c>
      <c r="C12" s="16" t="s">
        <v>37</v>
      </c>
      <c r="D12" s="43">
        <v>1</v>
      </c>
      <c r="E12" s="43">
        <v>2</v>
      </c>
      <c r="F12" s="43"/>
      <c r="G12" s="43">
        <v>4</v>
      </c>
      <c r="H12" s="43"/>
      <c r="I12" s="11"/>
      <c r="J12" s="11">
        <f t="shared" si="0"/>
        <v>87</v>
      </c>
      <c r="K12" s="11">
        <v>200</v>
      </c>
      <c r="L12" s="44"/>
      <c r="M12" s="11"/>
      <c r="N12" s="44"/>
      <c r="O12" s="49"/>
      <c r="P12" s="11">
        <v>200</v>
      </c>
      <c r="Q12" s="34">
        <f t="shared" si="1"/>
        <v>40.429580348004095</v>
      </c>
      <c r="R12" s="50" t="s">
        <v>33</v>
      </c>
    </row>
    <row r="13" spans="1:18" ht="22.8" customHeight="1">
      <c r="A13" s="11">
        <v>10</v>
      </c>
      <c r="B13" s="49" t="s">
        <v>38</v>
      </c>
      <c r="C13" s="16" t="s">
        <v>39</v>
      </c>
      <c r="D13" s="43"/>
      <c r="E13" s="43"/>
      <c r="F13" s="43"/>
      <c r="G13" s="43">
        <v>4</v>
      </c>
      <c r="H13" s="43"/>
      <c r="I13" s="43"/>
      <c r="J13" s="11">
        <f t="shared" si="0"/>
        <v>84</v>
      </c>
      <c r="K13" s="11">
        <v>210</v>
      </c>
      <c r="L13" s="44"/>
      <c r="M13" s="11"/>
      <c r="N13" s="44"/>
      <c r="O13" s="49"/>
      <c r="P13" s="11">
        <v>210</v>
      </c>
      <c r="Q13" s="34">
        <f t="shared" si="1"/>
        <v>40.2460593654043</v>
      </c>
      <c r="R13" s="50" t="s">
        <v>33</v>
      </c>
    </row>
    <row r="14" spans="1:18" ht="22.8" customHeight="1">
      <c r="A14" s="11">
        <v>11</v>
      </c>
      <c r="B14" s="49" t="s">
        <v>40</v>
      </c>
      <c r="C14" s="16" t="s">
        <v>41</v>
      </c>
      <c r="D14" s="43">
        <v>1.5</v>
      </c>
      <c r="E14" s="43"/>
      <c r="F14" s="43"/>
      <c r="G14" s="43">
        <v>4</v>
      </c>
      <c r="H14" s="43"/>
      <c r="I14" s="43">
        <v>3</v>
      </c>
      <c r="J14" s="11">
        <f t="shared" si="0"/>
        <v>88.5</v>
      </c>
      <c r="K14" s="11">
        <v>120</v>
      </c>
      <c r="L14" s="44">
        <v>2</v>
      </c>
      <c r="M14" s="11"/>
      <c r="N14" s="44">
        <v>40</v>
      </c>
      <c r="O14" s="49"/>
      <c r="P14" s="11">
        <v>162</v>
      </c>
      <c r="Q14" s="34">
        <f t="shared" si="1"/>
        <v>38.156960081883312</v>
      </c>
      <c r="R14" s="50" t="s">
        <v>33</v>
      </c>
    </row>
    <row r="15" spans="1:18" ht="22.8" customHeight="1">
      <c r="A15" s="11">
        <v>12</v>
      </c>
      <c r="B15" s="49" t="s">
        <v>42</v>
      </c>
      <c r="C15" s="16" t="s">
        <v>43</v>
      </c>
      <c r="D15" s="43"/>
      <c r="E15" s="43"/>
      <c r="F15" s="43"/>
      <c r="G15" s="43">
        <v>4</v>
      </c>
      <c r="H15" s="43"/>
      <c r="I15" s="11"/>
      <c r="J15" s="11">
        <f t="shared" si="0"/>
        <v>84</v>
      </c>
      <c r="K15" s="44">
        <v>120</v>
      </c>
      <c r="L15" s="44">
        <v>53.33</v>
      </c>
      <c r="M15" s="11"/>
      <c r="N15" s="44"/>
      <c r="O15" s="49"/>
      <c r="P15" s="11">
        <v>173.33</v>
      </c>
      <c r="Q15" s="34">
        <f t="shared" si="1"/>
        <v>37.618730808597746</v>
      </c>
      <c r="R15" s="50" t="s">
        <v>33</v>
      </c>
    </row>
    <row r="16" spans="1:18" ht="22.8" customHeight="1">
      <c r="A16" s="11">
        <v>13</v>
      </c>
      <c r="B16" s="49" t="s">
        <v>44</v>
      </c>
      <c r="C16" s="16" t="s">
        <v>45</v>
      </c>
      <c r="D16" s="43">
        <v>1.5</v>
      </c>
      <c r="E16" s="43">
        <v>3</v>
      </c>
      <c r="F16" s="43"/>
      <c r="G16" s="43">
        <v>4</v>
      </c>
      <c r="H16" s="43"/>
      <c r="I16" s="43">
        <v>3</v>
      </c>
      <c r="J16" s="11">
        <f t="shared" si="0"/>
        <v>91.5</v>
      </c>
      <c r="K16" s="11">
        <v>60</v>
      </c>
      <c r="L16" s="44"/>
      <c r="M16" s="11">
        <v>80</v>
      </c>
      <c r="N16" s="44"/>
      <c r="O16" s="49"/>
      <c r="P16" s="11">
        <v>140</v>
      </c>
      <c r="Q16" s="34">
        <f t="shared" si="1"/>
        <v>37.480706243602867</v>
      </c>
      <c r="R16" s="50" t="s">
        <v>33</v>
      </c>
    </row>
    <row r="17" spans="1:18" ht="22.8" customHeight="1">
      <c r="A17" s="11">
        <v>14</v>
      </c>
      <c r="B17" s="49" t="s">
        <v>46</v>
      </c>
      <c r="C17" s="16" t="s">
        <v>47</v>
      </c>
      <c r="D17" s="43">
        <v>1.5</v>
      </c>
      <c r="E17" s="43">
        <v>5</v>
      </c>
      <c r="F17" s="43"/>
      <c r="G17" s="43">
        <v>5</v>
      </c>
      <c r="H17" s="43">
        <v>1</v>
      </c>
      <c r="I17" s="43">
        <v>3</v>
      </c>
      <c r="J17" s="11">
        <f t="shared" si="0"/>
        <v>95.5</v>
      </c>
      <c r="K17" s="11">
        <v>120</v>
      </c>
      <c r="L17" s="44"/>
      <c r="M17" s="11"/>
      <c r="N17" s="44"/>
      <c r="O17" s="49"/>
      <c r="P17" s="51">
        <v>120</v>
      </c>
      <c r="Q17" s="34">
        <f t="shared" si="1"/>
        <v>37.247748208802456</v>
      </c>
      <c r="R17" s="50" t="s">
        <v>33</v>
      </c>
    </row>
    <row r="18" spans="1:18" ht="22.8" customHeight="1">
      <c r="A18" s="11">
        <v>15</v>
      </c>
      <c r="B18" s="49" t="s">
        <v>48</v>
      </c>
      <c r="C18" s="16" t="s">
        <v>49</v>
      </c>
      <c r="D18" s="43">
        <v>1.5</v>
      </c>
      <c r="E18" s="43">
        <v>2</v>
      </c>
      <c r="F18" s="43"/>
      <c r="G18" s="43">
        <v>4</v>
      </c>
      <c r="H18" s="43">
        <v>1</v>
      </c>
      <c r="I18" s="43"/>
      <c r="J18" s="11">
        <f t="shared" si="0"/>
        <v>88.5</v>
      </c>
      <c r="K18" s="11">
        <v>40</v>
      </c>
      <c r="L18" s="44">
        <v>9</v>
      </c>
      <c r="M18" s="44">
        <v>87</v>
      </c>
      <c r="N18" s="44"/>
      <c r="O18" s="49"/>
      <c r="P18" s="11">
        <v>136</v>
      </c>
      <c r="Q18" s="34">
        <f t="shared" si="1"/>
        <v>36.294114636642789</v>
      </c>
      <c r="R18" s="50" t="s">
        <v>33</v>
      </c>
    </row>
    <row r="19" spans="1:18" ht="22.8" customHeight="1">
      <c r="A19" s="11">
        <v>16</v>
      </c>
      <c r="B19" s="49" t="s">
        <v>50</v>
      </c>
      <c r="C19" s="16" t="s">
        <v>51</v>
      </c>
      <c r="D19" s="43">
        <v>1.5</v>
      </c>
      <c r="E19" s="43">
        <v>3</v>
      </c>
      <c r="F19" s="43"/>
      <c r="G19" s="43">
        <v>4</v>
      </c>
      <c r="H19" s="43"/>
      <c r="I19" s="11">
        <v>3</v>
      </c>
      <c r="J19" s="11">
        <f t="shared" si="0"/>
        <v>91.5</v>
      </c>
      <c r="K19" s="11">
        <v>120</v>
      </c>
      <c r="L19" s="44"/>
      <c r="M19" s="11"/>
      <c r="N19" s="44"/>
      <c r="O19" s="49"/>
      <c r="P19" s="11">
        <v>120</v>
      </c>
      <c r="Q19" s="34">
        <f t="shared" si="1"/>
        <v>36.047748208802453</v>
      </c>
      <c r="R19" s="50" t="s">
        <v>33</v>
      </c>
    </row>
    <row r="20" spans="1:18" ht="22.8" customHeight="1">
      <c r="A20" s="11">
        <v>17</v>
      </c>
      <c r="B20" s="49" t="s">
        <v>52</v>
      </c>
      <c r="C20" s="16" t="s">
        <v>53</v>
      </c>
      <c r="D20" s="43"/>
      <c r="E20" s="43">
        <v>2</v>
      </c>
      <c r="F20" s="43"/>
      <c r="G20" s="43">
        <v>5</v>
      </c>
      <c r="H20" s="43"/>
      <c r="I20" s="11"/>
      <c r="J20" s="11">
        <f t="shared" si="0"/>
        <v>87</v>
      </c>
      <c r="K20" s="44">
        <v>120</v>
      </c>
      <c r="L20" s="44"/>
      <c r="M20" s="11"/>
      <c r="N20" s="44"/>
      <c r="O20" s="49"/>
      <c r="P20" s="11">
        <v>120</v>
      </c>
      <c r="Q20" s="34">
        <f t="shared" si="1"/>
        <v>34.697748208802452</v>
      </c>
      <c r="R20" s="50" t="s">
        <v>33</v>
      </c>
    </row>
    <row r="21" spans="1:18" ht="22.8" customHeight="1">
      <c r="A21" s="11">
        <v>18</v>
      </c>
      <c r="B21" s="47" t="s">
        <v>54</v>
      </c>
      <c r="C21" s="16" t="s">
        <v>55</v>
      </c>
      <c r="D21" s="43"/>
      <c r="E21" s="43">
        <v>2</v>
      </c>
      <c r="F21" s="43"/>
      <c r="G21" s="43">
        <v>4</v>
      </c>
      <c r="H21" s="43"/>
      <c r="I21" s="11"/>
      <c r="J21" s="11">
        <f t="shared" si="0"/>
        <v>86</v>
      </c>
      <c r="K21" s="11">
        <v>120</v>
      </c>
      <c r="L21" s="44"/>
      <c r="M21" s="11"/>
      <c r="N21" s="44"/>
      <c r="O21" s="49"/>
      <c r="P21" s="11">
        <v>120</v>
      </c>
      <c r="Q21" s="34">
        <f t="shared" si="1"/>
        <v>34.397748208802454</v>
      </c>
      <c r="R21" s="50" t="s">
        <v>33</v>
      </c>
    </row>
    <row r="22" spans="1:18" ht="22.8" customHeight="1">
      <c r="A22" s="11">
        <v>19</v>
      </c>
      <c r="B22" s="49" t="s">
        <v>56</v>
      </c>
      <c r="C22" s="16" t="s">
        <v>57</v>
      </c>
      <c r="D22" s="43">
        <v>1</v>
      </c>
      <c r="E22" s="43">
        <v>2</v>
      </c>
      <c r="F22" s="20">
        <v>5</v>
      </c>
      <c r="G22" s="43">
        <v>4</v>
      </c>
      <c r="H22" s="43"/>
      <c r="I22" s="11"/>
      <c r="J22" s="11">
        <f t="shared" si="0"/>
        <v>92</v>
      </c>
      <c r="K22" s="11">
        <v>90</v>
      </c>
      <c r="L22" s="44">
        <v>1.2</v>
      </c>
      <c r="M22" s="11"/>
      <c r="N22" s="44"/>
      <c r="O22" s="49"/>
      <c r="P22" s="51">
        <v>91.2</v>
      </c>
      <c r="Q22" s="34">
        <f t="shared" si="1"/>
        <v>34.134288638689867</v>
      </c>
      <c r="R22" s="50" t="s">
        <v>33</v>
      </c>
    </row>
    <row r="23" spans="1:18" ht="22.8" customHeight="1">
      <c r="A23" s="11">
        <v>20</v>
      </c>
      <c r="B23" s="49" t="s">
        <v>58</v>
      </c>
      <c r="C23" s="16" t="s">
        <v>59</v>
      </c>
      <c r="D23" s="43"/>
      <c r="E23" s="43">
        <v>2</v>
      </c>
      <c r="F23" s="43"/>
      <c r="G23" s="43">
        <v>4</v>
      </c>
      <c r="H23" s="43"/>
      <c r="I23" s="11"/>
      <c r="J23" s="11">
        <f t="shared" si="0"/>
        <v>86</v>
      </c>
      <c r="K23" s="11">
        <v>100</v>
      </c>
      <c r="L23" s="44"/>
      <c r="M23" s="11"/>
      <c r="N23" s="44"/>
      <c r="O23" s="49"/>
      <c r="P23" s="11">
        <v>100</v>
      </c>
      <c r="Q23" s="34">
        <f t="shared" si="1"/>
        <v>32.964790174002047</v>
      </c>
      <c r="R23" s="50" t="s">
        <v>33</v>
      </c>
    </row>
    <row r="24" spans="1:18" ht="22.8" customHeight="1">
      <c r="A24" s="11">
        <v>21</v>
      </c>
      <c r="B24" s="49" t="s">
        <v>60</v>
      </c>
      <c r="C24" s="16" t="s">
        <v>61</v>
      </c>
      <c r="D24" s="43">
        <v>1.5</v>
      </c>
      <c r="E24" s="43"/>
      <c r="F24" s="43"/>
      <c r="G24" s="43">
        <v>4</v>
      </c>
      <c r="H24" s="43"/>
      <c r="I24" s="11"/>
      <c r="J24" s="11">
        <f t="shared" si="0"/>
        <v>85.5</v>
      </c>
      <c r="K24" s="11">
        <v>60</v>
      </c>
      <c r="L24" s="44">
        <v>15</v>
      </c>
      <c r="M24" s="44">
        <v>25.22</v>
      </c>
      <c r="N24" s="44"/>
      <c r="O24" s="49"/>
      <c r="P24" s="11">
        <v>100.22</v>
      </c>
      <c r="Q24" s="34">
        <f t="shared" si="1"/>
        <v>32.830552712384851</v>
      </c>
      <c r="R24" s="50" t="s">
        <v>33</v>
      </c>
    </row>
    <row r="25" spans="1:18" ht="22.8" customHeight="1">
      <c r="A25" s="11">
        <v>22</v>
      </c>
      <c r="B25" s="49" t="s">
        <v>62</v>
      </c>
      <c r="C25" s="16" t="s">
        <v>63</v>
      </c>
      <c r="D25" s="43">
        <v>1</v>
      </c>
      <c r="E25" s="43"/>
      <c r="F25" s="43"/>
      <c r="G25" s="43">
        <v>3</v>
      </c>
      <c r="H25" s="43"/>
      <c r="I25" s="43">
        <v>3</v>
      </c>
      <c r="J25" s="11">
        <f t="shared" si="0"/>
        <v>87</v>
      </c>
      <c r="K25" s="11"/>
      <c r="L25" s="44">
        <v>40</v>
      </c>
      <c r="M25" s="44">
        <v>3</v>
      </c>
      <c r="N25" s="44">
        <v>20</v>
      </c>
      <c r="O25" s="49"/>
      <c r="P25" s="11">
        <v>63</v>
      </c>
      <c r="Q25" s="34">
        <f t="shared" si="1"/>
        <v>30.613817809621288</v>
      </c>
      <c r="R25" s="50" t="s">
        <v>33</v>
      </c>
    </row>
    <row r="26" spans="1:18" ht="22.8" customHeight="1">
      <c r="A26" s="11">
        <v>23</v>
      </c>
      <c r="B26" s="49" t="s">
        <v>64</v>
      </c>
      <c r="C26" s="16" t="s">
        <v>65</v>
      </c>
      <c r="D26" s="43"/>
      <c r="E26" s="43"/>
      <c r="F26" s="43"/>
      <c r="G26" s="43">
        <v>3</v>
      </c>
      <c r="H26" s="43"/>
      <c r="I26" s="11"/>
      <c r="J26" s="11">
        <f t="shared" si="0"/>
        <v>83</v>
      </c>
      <c r="K26" s="11">
        <v>50</v>
      </c>
      <c r="L26" s="44"/>
      <c r="M26" s="44">
        <v>2.5</v>
      </c>
      <c r="N26" s="44">
        <v>20</v>
      </c>
      <c r="O26" s="49"/>
      <c r="P26" s="11">
        <v>72.5</v>
      </c>
      <c r="Q26" s="34">
        <f t="shared" si="1"/>
        <v>30.094472876151482</v>
      </c>
      <c r="R26" s="50" t="s">
        <v>33</v>
      </c>
    </row>
    <row r="27" spans="1:18" ht="22.8" customHeight="1">
      <c r="A27" s="21">
        <v>24</v>
      </c>
      <c r="B27" s="52" t="s">
        <v>66</v>
      </c>
      <c r="C27" s="27" t="s">
        <v>67</v>
      </c>
      <c r="D27" s="45">
        <v>1.5</v>
      </c>
      <c r="E27" s="45">
        <v>3</v>
      </c>
      <c r="F27" s="45"/>
      <c r="G27" s="45">
        <v>4</v>
      </c>
      <c r="H27" s="45">
        <v>1</v>
      </c>
      <c r="I27" s="21"/>
      <c r="J27" s="21">
        <f t="shared" si="0"/>
        <v>89.5</v>
      </c>
      <c r="K27" s="21">
        <v>40</v>
      </c>
      <c r="L27" s="46"/>
      <c r="M27" s="21"/>
      <c r="N27" s="46"/>
      <c r="O27" s="52"/>
      <c r="P27" s="21">
        <v>40</v>
      </c>
      <c r="Q27" s="39">
        <f t="shared" si="1"/>
        <v>29.715916069600816</v>
      </c>
      <c r="R27" s="21" t="s">
        <v>68</v>
      </c>
    </row>
    <row r="28" spans="1:18" ht="22.8" customHeight="1">
      <c r="A28" s="21">
        <v>25</v>
      </c>
      <c r="B28" s="52" t="s">
        <v>69</v>
      </c>
      <c r="C28" s="27" t="s">
        <v>70</v>
      </c>
      <c r="D28" s="45"/>
      <c r="E28" s="45"/>
      <c r="F28" s="45"/>
      <c r="G28" s="45">
        <v>4</v>
      </c>
      <c r="H28" s="45"/>
      <c r="I28" s="21"/>
      <c r="J28" s="21">
        <f t="shared" si="0"/>
        <v>84</v>
      </c>
      <c r="K28" s="21">
        <v>40</v>
      </c>
      <c r="L28" s="46"/>
      <c r="M28" s="21"/>
      <c r="N28" s="46"/>
      <c r="O28" s="52"/>
      <c r="P28" s="21">
        <v>40</v>
      </c>
      <c r="Q28" s="39">
        <f t="shared" si="1"/>
        <v>28.065916069600817</v>
      </c>
      <c r="R28" s="53" t="s">
        <v>68</v>
      </c>
    </row>
    <row r="29" spans="1:18" ht="22.8" customHeight="1">
      <c r="A29" s="21">
        <v>26</v>
      </c>
      <c r="B29" s="52" t="s">
        <v>71</v>
      </c>
      <c r="C29" s="27" t="s">
        <v>72</v>
      </c>
      <c r="D29" s="45"/>
      <c r="E29" s="45"/>
      <c r="F29" s="45"/>
      <c r="G29" s="45">
        <v>4</v>
      </c>
      <c r="H29" s="45"/>
      <c r="I29" s="21"/>
      <c r="J29" s="21">
        <f t="shared" si="0"/>
        <v>84</v>
      </c>
      <c r="K29" s="21">
        <v>40</v>
      </c>
      <c r="L29" s="46"/>
      <c r="M29" s="21"/>
      <c r="N29" s="46"/>
      <c r="O29" s="52"/>
      <c r="P29" s="21">
        <v>40</v>
      </c>
      <c r="Q29" s="39">
        <f t="shared" si="1"/>
        <v>28.065916069600817</v>
      </c>
      <c r="R29" s="53" t="s">
        <v>68</v>
      </c>
    </row>
    <row r="30" spans="1:18" ht="22.8" customHeight="1">
      <c r="A30" s="21">
        <v>27</v>
      </c>
      <c r="B30" s="52" t="s">
        <v>73</v>
      </c>
      <c r="C30" s="27" t="s">
        <v>74</v>
      </c>
      <c r="D30" s="45">
        <v>1.5</v>
      </c>
      <c r="E30" s="45"/>
      <c r="F30" s="45"/>
      <c r="G30" s="45">
        <v>3</v>
      </c>
      <c r="H30" s="45"/>
      <c r="I30" s="21"/>
      <c r="J30" s="21">
        <f t="shared" si="0"/>
        <v>84.5</v>
      </c>
      <c r="K30" s="21">
        <v>20</v>
      </c>
      <c r="L30" s="46"/>
      <c r="M30" s="21"/>
      <c r="N30" s="46"/>
      <c r="O30" s="52"/>
      <c r="P30" s="21">
        <v>20</v>
      </c>
      <c r="Q30" s="39">
        <f t="shared" si="1"/>
        <v>26.782958034800409</v>
      </c>
      <c r="R30" s="53" t="s">
        <v>68</v>
      </c>
    </row>
    <row r="31" spans="1:18" ht="22.8" customHeight="1">
      <c r="A31" s="21">
        <v>28</v>
      </c>
      <c r="B31" s="52" t="s">
        <v>75</v>
      </c>
      <c r="C31" s="27" t="s">
        <v>76</v>
      </c>
      <c r="D31" s="45">
        <v>1</v>
      </c>
      <c r="E31" s="45"/>
      <c r="F31" s="45"/>
      <c r="G31" s="45">
        <v>3</v>
      </c>
      <c r="H31" s="45"/>
      <c r="I31" s="21"/>
      <c r="J31" s="21">
        <f t="shared" si="0"/>
        <v>84</v>
      </c>
      <c r="K31" s="21"/>
      <c r="L31" s="46"/>
      <c r="M31" s="21"/>
      <c r="N31" s="46"/>
      <c r="O31" s="52"/>
      <c r="P31" s="21">
        <v>0</v>
      </c>
      <c r="Q31" s="39">
        <f t="shared" si="1"/>
        <v>25.2</v>
      </c>
      <c r="R31" s="53" t="s">
        <v>68</v>
      </c>
    </row>
    <row r="32" spans="1:18" ht="22.8" customHeight="1">
      <c r="A32" s="21">
        <v>29</v>
      </c>
      <c r="B32" s="52" t="s">
        <v>77</v>
      </c>
      <c r="C32" s="27" t="s">
        <v>78</v>
      </c>
      <c r="D32" s="45"/>
      <c r="E32" s="45"/>
      <c r="F32" s="45"/>
      <c r="G32" s="45">
        <v>3</v>
      </c>
      <c r="H32" s="45"/>
      <c r="I32" s="21"/>
      <c r="J32" s="21">
        <f t="shared" si="0"/>
        <v>83</v>
      </c>
      <c r="K32" s="21"/>
      <c r="L32" s="46"/>
      <c r="M32" s="21"/>
      <c r="N32" s="46"/>
      <c r="O32" s="52"/>
      <c r="P32" s="21">
        <v>0</v>
      </c>
      <c r="Q32" s="39">
        <f t="shared" si="1"/>
        <v>24.9</v>
      </c>
      <c r="R32" s="53" t="s">
        <v>68</v>
      </c>
    </row>
  </sheetData>
  <mergeCells count="9">
    <mergeCell ref="R2:R3"/>
    <mergeCell ref="A1:R1"/>
    <mergeCell ref="A2:A3"/>
    <mergeCell ref="B2:B3"/>
    <mergeCell ref="C2:C3"/>
    <mergeCell ref="D2:J2"/>
    <mergeCell ref="K2:O2"/>
    <mergeCell ref="P2:P3"/>
    <mergeCell ref="Q2:Q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2020级机械类</vt:lpstr>
      <vt:lpstr>2020级材料类</vt:lpstr>
      <vt:lpstr>2020级航空宇航</vt:lpstr>
    </vt:vector>
  </TitlesOfParts>
  <Company>南昌航空大学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2023-03-17T06:30:00Z</dcterms:created>
  <dcterms:modified xsi:type="dcterms:W3CDTF">2023-03-20T04:04:43Z</dcterms:modified>
</cp:coreProperties>
</file>